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1700"/>
  </bookViews>
  <sheets>
    <sheet name="Лист2" sheetId="2" r:id="rId1"/>
    <sheet name="Лист3" sheetId="3" r:id="rId2"/>
  </sheets>
  <definedNames>
    <definedName name="_xlnm._FilterDatabase" localSheetId="0" hidden="1">Лист2!$A$2:$P$300</definedName>
    <definedName name="_xlnm._FilterDatabase" localSheetId="1" hidden="1">Лист3!$A$4:$M$121</definedName>
  </definedNames>
  <calcPr calcId="145621"/>
</workbook>
</file>

<file path=xl/calcChain.xml><?xml version="1.0" encoding="utf-8"?>
<calcChain xmlns="http://schemas.openxmlformats.org/spreadsheetml/2006/main">
  <c r="J216" i="2" l="1"/>
  <c r="M216" i="2"/>
  <c r="J218" i="2"/>
  <c r="M218"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E31" i="3"/>
  <c r="F32" i="3"/>
  <c r="D39" i="3"/>
  <c r="E52" i="3"/>
  <c r="G59" i="3"/>
  <c r="E80" i="3"/>
  <c r="D81" i="3"/>
  <c r="D82" i="3"/>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I103" i="3" s="1"/>
  <c r="J103" i="3" s="1"/>
  <c r="L103" i="3" s="1"/>
  <c r="D112" i="3"/>
  <c r="D113" i="3"/>
  <c r="E114" i="3"/>
  <c r="E117" i="3"/>
  <c r="E118" i="3"/>
  <c r="I82" i="3" l="1"/>
  <c r="I18" i="3"/>
  <c r="J18" i="3" s="1"/>
  <c r="L18" i="3" s="1"/>
  <c r="I49" i="3"/>
  <c r="I10" i="3"/>
  <c r="J10" i="3" s="1"/>
  <c r="L10" i="3" s="1"/>
  <c r="I110" i="3"/>
  <c r="J110" i="3" s="1"/>
  <c r="L110" i="3" s="1"/>
  <c r="I77" i="3"/>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J77" i="3"/>
  <c r="L77"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J133" i="2" l="1"/>
  <c r="M133" i="2"/>
  <c r="M274" i="2"/>
  <c r="J274" i="2"/>
  <c r="M272" i="2"/>
  <c r="J272" i="2"/>
  <c r="J4" i="2" l="1"/>
  <c r="J5" i="2"/>
  <c r="J6" i="2"/>
  <c r="J7" i="2"/>
  <c r="J8" i="2"/>
  <c r="J9" i="2"/>
  <c r="J13" i="2"/>
  <c r="J15" i="2"/>
  <c r="J21" i="2"/>
  <c r="J22" i="2"/>
  <c r="J24" i="2"/>
  <c r="J25" i="2"/>
  <c r="J26" i="2"/>
  <c r="J27" i="2"/>
  <c r="J29" i="2"/>
  <c r="J31" i="2"/>
  <c r="J32" i="2"/>
  <c r="J33" i="2"/>
  <c r="J34" i="2"/>
  <c r="J36" i="2"/>
  <c r="J38" i="2"/>
  <c r="J39" i="2"/>
  <c r="J41" i="2"/>
  <c r="J42" i="2"/>
  <c r="J43" i="2"/>
  <c r="J44" i="2"/>
  <c r="J46" i="2"/>
  <c r="J47" i="2"/>
  <c r="J49" i="2"/>
  <c r="J50" i="2"/>
  <c r="J53" i="2"/>
  <c r="J54" i="2"/>
  <c r="J55" i="2"/>
  <c r="J56" i="2"/>
  <c r="J57" i="2"/>
  <c r="J59" i="2"/>
  <c r="J60" i="2"/>
  <c r="J61" i="2"/>
  <c r="J62" i="2"/>
  <c r="J64" i="2"/>
  <c r="J65" i="2"/>
  <c r="J66" i="2"/>
  <c r="J69" i="2"/>
  <c r="J72" i="2"/>
  <c r="J79" i="2"/>
  <c r="J80" i="2"/>
  <c r="J81" i="2"/>
  <c r="J82" i="2"/>
  <c r="J83" i="2"/>
  <c r="J84" i="2"/>
  <c r="J85" i="2"/>
  <c r="J86" i="2"/>
  <c r="J87" i="2"/>
  <c r="J89" i="2"/>
  <c r="J90" i="2"/>
  <c r="J91" i="2"/>
  <c r="J92" i="2"/>
  <c r="J93" i="2"/>
  <c r="J94" i="2"/>
  <c r="J95" i="2"/>
  <c r="J96" i="2"/>
  <c r="J98" i="2"/>
  <c r="J99" i="2"/>
  <c r="J100" i="2"/>
  <c r="J101" i="2"/>
  <c r="J102" i="2"/>
  <c r="J103" i="2"/>
  <c r="J105" i="2"/>
  <c r="J106" i="2"/>
  <c r="J107" i="2"/>
  <c r="J109" i="2"/>
  <c r="J110" i="2"/>
  <c r="J111" i="2"/>
  <c r="J112" i="2"/>
  <c r="J113" i="2"/>
  <c r="J114" i="2"/>
  <c r="J115" i="2"/>
  <c r="J116" i="2"/>
  <c r="J117" i="2"/>
  <c r="J118" i="2"/>
  <c r="J119" i="2"/>
  <c r="J120" i="2"/>
  <c r="J121" i="2"/>
  <c r="J122" i="2"/>
  <c r="J123" i="2"/>
  <c r="J124" i="2"/>
  <c r="J125" i="2"/>
  <c r="J126" i="2"/>
  <c r="J127" i="2"/>
  <c r="J128" i="2"/>
  <c r="J129" i="2"/>
  <c r="J130" i="2"/>
  <c r="J131" i="2"/>
  <c r="J134" i="2"/>
  <c r="J135" i="2"/>
  <c r="J136" i="2"/>
  <c r="J137" i="2"/>
  <c r="J139" i="2"/>
  <c r="J140" i="2"/>
  <c r="J144" i="2"/>
  <c r="J145" i="2"/>
  <c r="J146" i="2"/>
  <c r="J147" i="2"/>
  <c r="J148" i="2"/>
  <c r="J149" i="2"/>
  <c r="J150" i="2"/>
  <c r="J151" i="2"/>
  <c r="J152" i="2"/>
  <c r="J153" i="2"/>
  <c r="J155" i="2"/>
  <c r="J156" i="2"/>
  <c r="J157" i="2"/>
  <c r="J159" i="2"/>
  <c r="J160" i="2"/>
  <c r="J161" i="2"/>
  <c r="J162" i="2"/>
  <c r="J163" i="2"/>
  <c r="J164" i="2"/>
  <c r="J165" i="2"/>
  <c r="J166" i="2"/>
  <c r="J167" i="2"/>
  <c r="J168" i="2"/>
  <c r="J170" i="2"/>
  <c r="J171" i="2"/>
  <c r="J173" i="2"/>
  <c r="J174" i="2"/>
  <c r="J175" i="2"/>
  <c r="J176" i="2"/>
  <c r="J178" i="2"/>
  <c r="J179" i="2"/>
  <c r="J181" i="2"/>
  <c r="J184" i="2"/>
  <c r="J188" i="2"/>
  <c r="J189" i="2"/>
  <c r="J191" i="2"/>
  <c r="J195" i="2"/>
  <c r="J196" i="2"/>
  <c r="J197" i="2"/>
  <c r="J198" i="2"/>
  <c r="J199" i="2"/>
  <c r="J200" i="2"/>
  <c r="J201" i="2"/>
  <c r="J202" i="2"/>
  <c r="J203" i="2"/>
  <c r="J204" i="2"/>
  <c r="J205" i="2"/>
  <c r="J206" i="2"/>
  <c r="J208" i="2"/>
  <c r="J209" i="2"/>
  <c r="J211" i="2"/>
  <c r="J212" i="2"/>
  <c r="J214" i="2"/>
  <c r="J215" i="2"/>
  <c r="J219" i="2"/>
  <c r="J220" i="2"/>
  <c r="J227" i="2"/>
  <c r="J230" i="2"/>
  <c r="J231" i="2"/>
  <c r="J232" i="2"/>
  <c r="J234" i="2"/>
  <c r="J235" i="2"/>
  <c r="J240" i="2"/>
  <c r="J242" i="2"/>
  <c r="J243" i="2"/>
  <c r="J245" i="2"/>
  <c r="J247" i="2"/>
  <c r="J248" i="2"/>
  <c r="J251" i="2"/>
  <c r="J257" i="2"/>
  <c r="J259" i="2"/>
  <c r="J260" i="2"/>
  <c r="J261" i="2"/>
  <c r="J265" i="2"/>
  <c r="J267" i="2"/>
  <c r="J269" i="2"/>
  <c r="J277" i="2"/>
  <c r="J278" i="2"/>
  <c r="J279" i="2"/>
  <c r="J280" i="2"/>
  <c r="J282" i="2"/>
  <c r="J284" i="2"/>
  <c r="J286" i="2"/>
  <c r="J288" i="2"/>
  <c r="J289" i="2"/>
  <c r="J291" i="2"/>
  <c r="J292" i="2"/>
  <c r="J295" i="2"/>
  <c r="M4" i="2" l="1"/>
  <c r="M5" i="2"/>
  <c r="M6" i="2"/>
  <c r="M7" i="2"/>
  <c r="M8" i="2"/>
  <c r="M9" i="2"/>
  <c r="M13" i="2"/>
  <c r="M15" i="2"/>
  <c r="M21" i="2"/>
  <c r="M22" i="2"/>
  <c r="M24" i="2"/>
  <c r="M25" i="2"/>
  <c r="M26" i="2"/>
  <c r="M27" i="2"/>
  <c r="M29" i="2"/>
  <c r="M31" i="2"/>
  <c r="M32" i="2"/>
  <c r="M33" i="2"/>
  <c r="M34" i="2"/>
  <c r="M36" i="2"/>
  <c r="M38" i="2"/>
  <c r="M39" i="2"/>
  <c r="M41" i="2"/>
  <c r="M42" i="2"/>
  <c r="M43" i="2"/>
  <c r="M44" i="2"/>
  <c r="M46" i="2"/>
  <c r="M47" i="2"/>
  <c r="M49" i="2"/>
  <c r="M50" i="2"/>
  <c r="M53" i="2"/>
  <c r="M54" i="2"/>
  <c r="M55" i="2"/>
  <c r="M56" i="2"/>
  <c r="M57" i="2"/>
  <c r="M59" i="2"/>
  <c r="M60" i="2"/>
  <c r="M61" i="2"/>
  <c r="M62" i="2"/>
  <c r="M64" i="2"/>
  <c r="M65" i="2"/>
  <c r="M66" i="2"/>
  <c r="M69" i="2"/>
  <c r="M72" i="2"/>
  <c r="M79" i="2"/>
  <c r="M80" i="2"/>
  <c r="M81" i="2"/>
  <c r="M82" i="2"/>
  <c r="M83" i="2"/>
  <c r="M84" i="2"/>
  <c r="M85" i="2"/>
  <c r="M86" i="2"/>
  <c r="M87" i="2"/>
  <c r="M89" i="2"/>
  <c r="M90" i="2"/>
  <c r="M91" i="2"/>
  <c r="M92" i="2"/>
  <c r="M93" i="2"/>
  <c r="M94" i="2"/>
  <c r="M95" i="2"/>
  <c r="M96" i="2"/>
  <c r="M98" i="2"/>
  <c r="M99" i="2"/>
  <c r="M100" i="2"/>
  <c r="M102" i="2"/>
  <c r="M103" i="2"/>
  <c r="M105" i="2"/>
  <c r="M106" i="2"/>
  <c r="M107" i="2"/>
  <c r="M109" i="2"/>
  <c r="M110" i="2"/>
  <c r="M111" i="2"/>
  <c r="M112" i="2"/>
  <c r="M113" i="2"/>
  <c r="M114" i="2"/>
  <c r="M115" i="2"/>
  <c r="M116" i="2"/>
  <c r="M117" i="2"/>
  <c r="M118" i="2"/>
  <c r="M119" i="2"/>
  <c r="M120" i="2"/>
  <c r="M121" i="2"/>
  <c r="M122" i="2"/>
  <c r="M123" i="2"/>
  <c r="M124" i="2"/>
  <c r="M125" i="2"/>
  <c r="M126" i="2"/>
  <c r="M127" i="2"/>
  <c r="M128" i="2"/>
  <c r="M129" i="2"/>
  <c r="M130" i="2"/>
  <c r="M131" i="2"/>
  <c r="M134" i="2"/>
  <c r="M135" i="2"/>
  <c r="M136" i="2"/>
  <c r="M137" i="2"/>
  <c r="M139" i="2"/>
  <c r="M140" i="2"/>
  <c r="M144" i="2"/>
  <c r="M145" i="2"/>
  <c r="M146" i="2"/>
  <c r="M147" i="2"/>
  <c r="M148" i="2"/>
  <c r="M149" i="2"/>
  <c r="M150" i="2"/>
  <c r="M151" i="2"/>
  <c r="M152" i="2"/>
  <c r="M153" i="2"/>
  <c r="M155" i="2"/>
  <c r="M156" i="2"/>
  <c r="M157" i="2"/>
  <c r="M159" i="2"/>
  <c r="M160" i="2"/>
  <c r="M161" i="2"/>
  <c r="M162" i="2"/>
  <c r="M163" i="2"/>
  <c r="M164" i="2"/>
  <c r="M165" i="2"/>
  <c r="M166" i="2"/>
  <c r="M167" i="2"/>
  <c r="M168" i="2"/>
  <c r="M170" i="2"/>
  <c r="M171" i="2"/>
  <c r="M173" i="2"/>
  <c r="M174" i="2"/>
  <c r="M175" i="2"/>
  <c r="M176" i="2"/>
  <c r="M178" i="2"/>
  <c r="M179" i="2"/>
  <c r="M181" i="2"/>
  <c r="M184" i="2"/>
  <c r="M188" i="2"/>
  <c r="M189" i="2"/>
  <c r="M191" i="2"/>
  <c r="M195" i="2"/>
  <c r="M196" i="2"/>
  <c r="M197" i="2"/>
  <c r="M198" i="2"/>
  <c r="M199" i="2"/>
  <c r="M200" i="2"/>
  <c r="M201" i="2"/>
  <c r="M202" i="2"/>
  <c r="M203" i="2"/>
  <c r="M204" i="2"/>
  <c r="M205" i="2"/>
  <c r="M206" i="2"/>
  <c r="M208" i="2"/>
  <c r="M209" i="2"/>
  <c r="M211" i="2"/>
  <c r="M212" i="2"/>
  <c r="M214" i="2"/>
  <c r="M215" i="2"/>
  <c r="M219" i="2"/>
  <c r="M220" i="2"/>
  <c r="M227" i="2"/>
  <c r="M230" i="2"/>
  <c r="M231" i="2"/>
  <c r="M232" i="2"/>
  <c r="M234" i="2"/>
  <c r="M235" i="2"/>
  <c r="M240" i="2"/>
  <c r="M242" i="2"/>
  <c r="M243" i="2"/>
  <c r="M245" i="2"/>
  <c r="M247" i="2"/>
  <c r="M248" i="2"/>
  <c r="M251" i="2"/>
  <c r="M257" i="2"/>
  <c r="M259" i="2"/>
  <c r="M260" i="2"/>
  <c r="M261" i="2"/>
  <c r="M265" i="2"/>
  <c r="M277" i="2"/>
  <c r="M278" i="2"/>
  <c r="M279" i="2"/>
  <c r="M280" i="2"/>
  <c r="M282" i="2"/>
  <c r="M284" i="2"/>
  <c r="M286" i="2"/>
  <c r="M288" i="2"/>
  <c r="M289" i="2"/>
  <c r="M291" i="2"/>
  <c r="M292" i="2"/>
  <c r="M295" i="2"/>
  <c r="M3" i="2"/>
  <c r="J3" i="2"/>
</calcChain>
</file>

<file path=xl/sharedStrings.xml><?xml version="1.0" encoding="utf-8"?>
<sst xmlns="http://schemas.openxmlformats.org/spreadsheetml/2006/main" count="1548" uniqueCount="367">
  <si>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</si>
  <si>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</si>
  <si>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</si>
  <si>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</si>
  <si>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</si>
  <si>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</si>
  <si>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</si>
  <si>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</si>
  <si>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</si>
  <si>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</si>
  <si>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врач-педиатр участковый</t>
  </si>
  <si>
    <t>врач-онколог</t>
  </si>
  <si>
    <t>врач-психиатр</t>
  </si>
  <si>
    <t>врач-терапевт участковый</t>
  </si>
  <si>
    <t>врач-акушер-гинеколог</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</si>
  <si>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</si>
  <si>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</si>
  <si>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</si>
  <si>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</si>
  <si>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</si>
  <si>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</si>
  <si>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</si>
  <si>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врач-педиатр</t>
  </si>
  <si>
    <t>врач скорой медицинской помощи</t>
  </si>
  <si>
    <t>врач общей практики (семейный врач)</t>
  </si>
  <si>
    <t>врач-физиотерапевт</t>
  </si>
  <si>
    <t>врач-терапевт</t>
  </si>
  <si>
    <t>помощник врача-эпидемиолога</t>
  </si>
  <si>
    <t>врач клинической лабораторной диагностики</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</si>
  <si>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</si>
  <si>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</si>
  <si>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</si>
  <si>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</si>
  <si>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</si>
  <si>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</si>
  <si>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</si>
  <si>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 приемного  отделения</t>
  </si>
  <si>
    <t>врач-стоматолог-терапевт</t>
  </si>
  <si>
    <t>врач-стоматолог</t>
  </si>
  <si>
    <t>врач-стоматолог-хирург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</si>
  <si>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</si>
  <si>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</si>
  <si>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</si>
  <si>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</si>
  <si>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</si>
  <si>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Наименование учреждения, в котором существует потребность в специалистах с высшим и средним медицинским и фармацевтическим образованием</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</si>
  <si>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</si>
  <si>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</si>
  <si>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</si>
  <si>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врач-психотерапевт</t>
  </si>
  <si>
    <t>Структурное подразделение(стационар, поликлиника)</t>
  </si>
  <si>
    <t>Примечание</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</si>
  <si>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</si>
  <si>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</si>
  <si>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Государственное учреждение здравоохранения «Елецкая городская детская больница»                                                              г. Елец, ул. 220 Стрелковой дивизии                                                    Код 8-474-67  тел. 2-57-95                                                                        Главный врач Кузнецова Галина Николаевна</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</si>
  <si>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</si>
  <si>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</si>
  <si>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</si>
  <si>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</si>
  <si>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Наименование должности</t>
  </si>
  <si>
    <t>поликлиника</t>
  </si>
  <si>
    <t>стационар</t>
  </si>
  <si>
    <t>врач ультразвуковой диагностики</t>
  </si>
  <si>
    <t xml:space="preserve">врач-онколог </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</si>
  <si>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</si>
  <si>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Государственное учреждение здравоохранения  «Тербунская центральная районная больница»                                                                        Главный врач Габулов Олег Цараевич                                                              код. 8-47-74 2-96-60, 2-97-83</t>
  </si>
  <si>
    <t>отделение лучевой диагностики</t>
  </si>
  <si>
    <t>врач по медицинской профилактике</t>
  </si>
  <si>
    <t>врач-нефролог</t>
  </si>
  <si>
    <t>врач общей практики(семейный врач)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</si>
  <si>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</si>
  <si>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</si>
  <si>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врач-трансфузиолог</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</si>
  <si>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</si>
  <si>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</si>
  <si>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врач общей практики (семейный врач) с.Хворостянка, д.Ольговка</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</si>
  <si>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</si>
  <si>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врач-судебно-медицинский эксперт</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</si>
  <si>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</si>
  <si>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 xml:space="preserve">врач скорой медицинской помощи </t>
  </si>
  <si>
    <t>заведующий отделением эндоскопии-врач-эндоскопист</t>
  </si>
  <si>
    <t xml:space="preserve">врач по спортивной медицине </t>
  </si>
  <si>
    <t xml:space="preserve">поликлиника </t>
  </si>
  <si>
    <t>стационар (поликлиника)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</si>
  <si>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</si>
  <si>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врач-стоматолог-детский</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</si>
  <si>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</si>
  <si>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</si>
  <si>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врач-гериатр</t>
  </si>
  <si>
    <t>врач-рефлексотерапевт</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</si>
  <si>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</si>
  <si>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заместитель главного врача по медицинскому обслуживанию населения</t>
  </si>
  <si>
    <t>врач-дерматовенеролог Елецкого филиала</t>
  </si>
  <si>
    <t>врач приемного отделения-врач-терапевт</t>
  </si>
  <si>
    <t>ГАУЗ "Липецкая городская стоматологическая поликлиника №1"    г.Липецк, ул. П.Смородина, д.2                                                                  тел.41-54-72, 79-03-38                                                                                   Главный  врач Черных Игорь Викторович</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</si>
  <si>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</si>
  <si>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</si>
  <si>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</si>
  <si>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</si>
  <si>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</si>
  <si>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</si>
  <si>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единовременная выплата для улучшения бытовых условий,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</si>
  <si>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</si>
  <si>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</si>
  <si>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</si>
  <si>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</si>
  <si>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</si>
  <si>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</si>
  <si>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</si>
  <si>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</si>
  <si>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</si>
  <si>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</si>
  <si>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lipetsk-gor-det-bolnitsa-1</t>
  </si>
  <si>
    <t>lipetsk-gor-policlinica-1</t>
  </si>
  <si>
    <t>lipetsk-gor-policlinica-2</t>
  </si>
  <si>
    <t>lipetsk-gor-policlinica-4</t>
  </si>
  <si>
    <t>lipetsk-gor-policlinica-7</t>
  </si>
  <si>
    <t>lipetsk-stom-policlinica-2</t>
  </si>
  <si>
    <t>lipetsk-det-stom-policlinica</t>
  </si>
  <si>
    <t>elets-gor-bolnitsa-1</t>
  </si>
  <si>
    <t>elets-gor-bolnitsa-2</t>
  </si>
  <si>
    <t>elets-gor-det-bolnitsa</t>
  </si>
  <si>
    <t>elets-stom-policlinica</t>
  </si>
  <si>
    <t>gryazy-crb</t>
  </si>
  <si>
    <t>dankov-crb</t>
  </si>
  <si>
    <t>dobrinsky-crb</t>
  </si>
  <si>
    <t>dobrovsky-crb</t>
  </si>
  <si>
    <t>dolgorukovsky-crb</t>
  </si>
  <si>
    <t>elets-crb</t>
  </si>
  <si>
    <t>zadonsk-crb</t>
  </si>
  <si>
    <t>izmaylovskaya-crb</t>
  </si>
  <si>
    <t>krasninskaya-crb</t>
  </si>
  <si>
    <t>lebedyan-crb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</si>
  <si>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</si>
  <si>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</si>
  <si>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</si>
  <si>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</si>
  <si>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</si>
  <si>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</si>
  <si>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</si>
  <si>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</si>
  <si>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</si>
  <si>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</si>
  <si>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</si>
  <si>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</si>
  <si>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</si>
  <si>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</si>
  <si>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</si>
  <si>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</si>
  <si>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obl-blood-station</t>
  </si>
  <si>
    <t>obl-perinatalny-center</t>
  </si>
  <si>
    <t>lipetsk-clinic-infec-bolnitsa</t>
  </si>
  <si>
    <t>lipetsk-med-college</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</si>
  <si>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</si>
  <si>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</si>
  <si>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</si>
  <si>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</si>
  <si>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</si>
  <si>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поликлиника(Каликинская участковая больница)</t>
  </si>
  <si>
    <t xml:space="preserve"> поликлиника</t>
  </si>
  <si>
    <t xml:space="preserve">стационар </t>
  </si>
  <si>
    <t>кабинет функциональной диагностики</t>
  </si>
  <si>
    <t>кабинет ультразвуковой диагностики</t>
  </si>
  <si>
    <t>женская консультация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</si>
  <si>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</si>
  <si>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</si>
  <si>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</si>
  <si>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</si>
  <si>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</si>
  <si>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</si>
  <si>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</si>
  <si>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</si>
  <si>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</si>
  <si>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</si>
  <si>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</si>
  <si>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</si>
  <si>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</si>
  <si>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</si>
  <si>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</si>
  <si>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</si>
  <si>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</si>
  <si>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</si>
  <si>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</si>
  <si>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</si>
  <si>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</si>
  <si>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</si>
  <si>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</si>
  <si>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</si>
  <si>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</si>
  <si>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</si>
  <si>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</si>
  <si>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</si>
  <si>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</si>
  <si>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</si>
  <si>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</si>
  <si>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</si>
  <si>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</si>
  <si>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</si>
  <si>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</si>
  <si>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</si>
  <si>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</si>
  <si>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</si>
  <si>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</si>
  <si>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</si>
  <si>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</si>
  <si>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</si>
  <si>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</si>
  <si>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</si>
  <si>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</si>
  <si>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</si>
  <si>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</si>
  <si>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</si>
  <si>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</si>
  <si>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</si>
  <si>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</si>
  <si>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</si>
  <si>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</si>
  <si>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</si>
  <si>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</si>
  <si>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</si>
  <si>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</si>
  <si>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</si>
  <si>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</si>
  <si>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</si>
  <si>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</si>
  <si>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</si>
  <si>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</si>
  <si>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</si>
  <si>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</si>
  <si>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</si>
  <si>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</si>
  <si>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</si>
  <si>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</si>
  <si>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</si>
  <si>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</si>
  <si>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</si>
  <si>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</si>
  <si>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</si>
  <si>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</si>
  <si>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</si>
  <si>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</si>
  <si>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</si>
  <si>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</si>
  <si>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</si>
  <si>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</si>
  <si>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</si>
  <si>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</si>
  <si>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</si>
  <si>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</si>
  <si>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</si>
  <si>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</si>
  <si>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</si>
  <si>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</si>
  <si>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</si>
  <si>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</si>
  <si>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</si>
  <si>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</si>
  <si>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</si>
  <si>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</si>
  <si>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</si>
  <si>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</si>
  <si>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67500-80000</t>
  </si>
  <si>
    <t>52970-64000</t>
  </si>
  <si>
    <t>ГУЗ "Липецкая областная станция переливания крови                               г.Липецк, ул.Космонавтов, д,11а  (4742) 34-80-80, 36-62-81                                         Главный врач Мурузов Игорь Васильевич</t>
  </si>
  <si>
    <t>от 34672 до 46230</t>
  </si>
  <si>
    <t>от49890 до 66520</t>
  </si>
  <si>
    <t>от 32000 до 46230</t>
  </si>
  <si>
    <t>от 46230</t>
  </si>
  <si>
    <t>от 45,00 до 66,52</t>
  </si>
  <si>
    <t>от 34,00 до 46,23</t>
  </si>
  <si>
    <t>заместитель главного врача по клинико-экспертной работе</t>
  </si>
  <si>
    <t>от 58,00 до 113,00</t>
  </si>
  <si>
    <t>от 55,00 до 100,00</t>
  </si>
  <si>
    <t>от 50,00 до 100,00</t>
  </si>
  <si>
    <t xml:space="preserve">врач клинической лабораторной диагностики  </t>
  </si>
  <si>
    <t>врач-офтальмолог детский</t>
  </si>
  <si>
    <t>врач физической и реабилитационной медицины</t>
  </si>
  <si>
    <t>врач - лабораторный генетик</t>
  </si>
  <si>
    <t>врач-радиотерапевт</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</si>
  <si>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25 -82 -10, 25-82-92, 25-82-83</t>
  </si>
  <si>
    <t>предоставляется служебное жилье</t>
  </si>
  <si>
    <t>врач-терапевт (п.Петровский)</t>
  </si>
  <si>
    <t>врач-терапевт (д.Ольговка)</t>
  </si>
  <si>
    <t>поликлиника (стационар)</t>
  </si>
  <si>
    <t>возможно предоставление места в общежитии</t>
  </si>
  <si>
    <t xml:space="preserve"> Плеханово</t>
  </si>
  <si>
    <t>врач-невролог (д.Ольговка)</t>
  </si>
  <si>
    <t>врач-стоматолог-ортопед</t>
  </si>
  <si>
    <t xml:space="preserve">Государственное  автономное профессиональное образовательное учреждение  «Липецкий медицинский колледж»                                                                                                    г.Липецк, ул.9 Мая, д.18                                                                             Код 8-474-2 тел.43-35-44, 43-35-07                                                                      Директор Шуршуков Юрий Юрьевич  </t>
  </si>
  <si>
    <t>врач-психиатр детский</t>
  </si>
  <si>
    <t>Государственное учреждение здравоохранения  «Добринская центральная районная больница»                                                                        п.Добринка, ул.Воронского, д.37                                                             Код 8-474-62     2-11-85, 2-16-96                                                           Главный врач Третьякова Алевтина Сергеевна</t>
  </si>
  <si>
    <t>Государственное учреждение здравоохранения  «Становлянская  районная больница»                                                                                  Код 8-474-76   2-26-55, 2-26-22                                                                 Главный врач  Маркина Елена Игоревна</t>
  </si>
  <si>
    <t>врач-аллерголог-иммунолог</t>
  </si>
  <si>
    <t>стационар, поликлиника</t>
  </si>
  <si>
    <t>поликлиника/стационар</t>
  </si>
  <si>
    <t>Государственное учреждение здравоохранения  «Липецкая  районная больница»                                                                        с.Боринское, ул.Больничная, д.7                                                        Код 8-4742 40-05-69, 40-01-92, 41-97-50                                                             Главный  врач Николаев Сергей Владимирович</t>
  </si>
  <si>
    <t>Государственное учреждение здравоохранения  «Липецкая областная психиатрическая больница»                                                                                                       Главный врач Пресняков     Александр Дмитриевич                          код 84742 тел.78-95-64, 78-94-30</t>
  </si>
  <si>
    <t>поликлиника (амбулатория)</t>
  </si>
  <si>
    <t>врач-детский эндокринолог</t>
  </si>
  <si>
    <t>молекулярно-генетическая лаборатория</t>
  </si>
  <si>
    <t>Государственное учреждение здравоохранения  «Добровская  районная больница»                                                                                 с.Доброе, ул.Интернациональная, 6                                                         код 8-47463 2-16-99, 2-28-2, 2-15-01                                                          Главный врач Коваленко Татьяна Рашидовна</t>
  </si>
  <si>
    <t xml:space="preserve">врач-фтизиатр участковый </t>
  </si>
  <si>
    <t xml:space="preserve">врач-диетолог </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</si>
  <si>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t>
  </si>
  <si>
    <t xml:space="preserve">врач-оториноларинголог </t>
  </si>
  <si>
    <t>врач-токсиколог</t>
  </si>
  <si>
    <t>поликлиника №2</t>
  </si>
  <si>
    <t>врач приемного отделения</t>
  </si>
  <si>
    <t xml:space="preserve">Государственное учреждениездравоохранения  «Усманская центральная районная больница»       Главный врач Боева Марина Николаевна,  код (8-474-72)      2-15-93, 2-39-53                    </t>
  </si>
  <si>
    <t>врач общей практики</t>
  </si>
  <si>
    <t>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</si>
  <si>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</si>
  <si>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</si>
  <si>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врач-челюстно-лицевой хирург</t>
  </si>
  <si>
    <t>врач-торакальный хирург</t>
  </si>
  <si>
    <t>врач-сердечно-сосудистый хирург</t>
  </si>
  <si>
    <t>стационар, поликлшиника</t>
  </si>
  <si>
    <t>БИТ</t>
  </si>
  <si>
    <t>Государственное учреждение здравоохранения  «Елецкая  районная больница»                                                               п.Газопровод, Елецкий район                                                                   Код 8-474-67   9-05-77, 9-03-90, 9-05-54                                                    Главный врач   Петров Вадим Владимирович</t>
  </si>
  <si>
    <t>заведующий поликлиникой-врач-терапевт</t>
  </si>
  <si>
    <t>отделение функциональной диагностики</t>
  </si>
  <si>
    <t>врач-психиатр участковый</t>
  </si>
  <si>
    <t>врач-гематолог</t>
  </si>
  <si>
    <t>Государственное учреждение здравоохранения «Липецкий областной центр инфекционных болезней»                                                     Код 8-474-2 тел.25-27-02, 25-27-54,25-27-30                                              Главный врач Филатов Андрей Николаевич</t>
  </si>
  <si>
    <t>врач онколог</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</si>
  <si>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доб.209           Главный  врач Юнусов Санжар Султанович </t>
  </si>
  <si>
    <t>Хмелинецкая участковая больница</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</si>
  <si>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Сиротинкина Лилия Викторовна</t>
  </si>
  <si>
    <t>отделение  ОВП (семейной медицины)с.Талица, с.Воронец, п.Соколье</t>
  </si>
  <si>
    <t>врач -эпидемиолог</t>
  </si>
  <si>
    <t>преподаватель «Сестринский уход при различных заболеваниях и состояниях»</t>
  </si>
  <si>
    <t>преподаватель «Неотложная медицинская помощь на догоспитальном этапе», «Здоровый человек и его окружение»</t>
  </si>
  <si>
    <t>преподаватель «Дифференциальная диагностика и оказание неотложной медицинской помощи на догоспитальном этапе»</t>
  </si>
  <si>
    <t>преподаватель «Неотложная медицинская помощь на догоспитальном этапе», «Медицина катастроф»</t>
  </si>
  <si>
    <t>преподаватель  «Неотложная медицинская помощь на догоспитальном этапе»</t>
  </si>
  <si>
    <t>заведующий отделением</t>
  </si>
  <si>
    <t>Государственное учреждение здравоохранения  «Данковская центральная районная больница»                                                                     г.Данков, ул.К-Маркса, д.1                                                                              Код 8-474-65    6-60-68,6-66-51                                                                    Главный врач Гальцов Андрей Юрьевич</t>
  </si>
  <si>
    <t>амбулатория с. Большая Поляна</t>
  </si>
  <si>
    <t>отделение спортивной медицины</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</si>
  <si>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</si>
  <si>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преподаватель  «Лечение пациентов терапевтического профиля (Оказание специализированной помощи)»</t>
  </si>
  <si>
    <t>Государственное учреждение здравоохранения "Елецкая городская больница им.Н.А.Семашко"                                            г. Елец, ул. Коммунаров, 40                                                                         Код 8-474-67  тел. 2-32-70                                                                     Главный врач Юзбеков Джамал Ахмедович</t>
  </si>
  <si>
    <t>Государственное учреждение здравоохранения «Липецкая городская поликлиника № 4»                                                               г. Липецк, ул. Гагарина,139                                                                         код 8-474-2 тел.55-21-80, 55-23-01                                                           Главный врач Волкорезов Игорь Алексеевич</t>
  </si>
  <si>
    <t>Государственное учреждение здравоохранения «Чаплыгинская районная больница»     Код 8-474-75 2-22-36, 8-474-75 2-23-65 И.о.главного врача Щемелинина Елена Владимировна</t>
  </si>
  <si>
    <t>врач детский хирург</t>
  </si>
  <si>
    <t xml:space="preserve"> отделение ОВП:с.Шовское, с.Куймань</t>
  </si>
  <si>
    <t>врачебная амбулатория, Байгорское, Бреславское</t>
  </si>
  <si>
    <t>заведующий отделением-врач-психиатр</t>
  </si>
  <si>
    <t>Государственное учреждение здравоохранения «Липецкий областной наркологический диспансер»                                                    г. Липецк, ул. Ленинградская, 18                                                       Код 8-474-2 тел.   73-06-45, 73-05-54                                                Главный врач  Винокуров Александр Сергеевич</t>
  </si>
  <si>
    <t>стационар(поликлиника)</t>
  </si>
  <si>
    <t>врач-ревматолог</t>
  </si>
  <si>
    <t>Отделение ОВП:с.Новополянье, пос.Рощинский</t>
  </si>
  <si>
    <t>преподаватель клинических дисциплин</t>
  </si>
  <si>
    <t xml:space="preserve"> д.Новая Деревня, Вербилово, Троицкое, Частая дубрава</t>
  </si>
  <si>
    <t>врач-терапевт кабинета неотложной медицинской помощи</t>
  </si>
  <si>
    <t>врач-терапевт отделения медицинской профилактики</t>
  </si>
  <si>
    <t>врач-гастроэнтеролог</t>
  </si>
  <si>
    <t>ООВП(СМ) с.Ситовка; с.Вербилово</t>
  </si>
  <si>
    <t>врпач-хирург</t>
  </si>
  <si>
    <t>поликлиника (Воловская РБ)</t>
  </si>
  <si>
    <t>стационар (Воловская РБ)</t>
  </si>
  <si>
    <t>предоставляется жилье,  ежемесячная денежная компенсация за наем (поднаем) жилых помещений, ежемесячная денежная компенсация по оплате ЖКХ</t>
  </si>
  <si>
    <t xml:space="preserve">Государственное учреждение здравоохранения «Липецкая городская поликлиника № 1»                                                              г.Липецк, ул.Петра Смородина, д.13                                                                         44-75-65                                                                                    Главный врач Гулевская Мария Михайловна </t>
  </si>
  <si>
    <t>Потребность в специалистах с высшим медицинским образованием в государственных учреждениях здравоохранения Липецкой области на 05.05.2025</t>
  </si>
  <si>
    <t xml:space="preserve">Государственное учреждение здравоохранения «Липецкая городская  больница скорой медицинской помощи №1»? г. Липецк, ул/ Космонавтов, 39                                                               Код 8-474-2   тел. 50-02-01, 50-02-98                                             Главный врач Павлюкевич Дмитрий Владиславович </t>
  </si>
  <si>
    <t>Государственное учреждение здравоохранения  «Липецкая городская больница №3   «Свободный сокол»                                         г. Липецк, ул. Ушинского, 10                                                        Главный врач Павлюкевич Елена Викторовна код 4742 48-02-40, 48-02-50,48-02-45,28-64-64</t>
  </si>
  <si>
    <t>Государственное учреждение здравоохранения «Липецкая городская детская больница»    г. Липецк, ул. Ленина, д.40 Код 8-474-2 тел.   55-33-03, 55-33-48 доб.517 Главный врач  Толбин  Алексей Александрович</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</si>
</sst>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b/>
      <sz val="14"/>
      <color theme="1"/>
      <name val="Times New Roman"/>
      <family val="1"/>
      <charset val="204"/>
    </font>
    <font>
      <u/>
      <sz val="12"/>
      <color theme="1"/>
      <name val="Times New Roman"/>
      <family val="1"/>
      <charset val="204"/>
    </font>
    <font>
      <b/>
      <u/>
      <sz val="11"/>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76">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4"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4"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4" fontId="11" fillId="0" borderId="1" xfId="0" applyNumberFormat="1" applyFont="1" applyFill="1" applyBorder="1" applyAlignment="1">
      <alignment horizontal="center"/>
    </xf>
    <xf numFmtId="0" fontId="2" fillId="0" borderId="1" xfId="0" applyFont="1" applyFill="1" applyBorder="1" applyAlignment="1">
      <alignment horizontal="left" vertical="top" wrapText="1"/>
    </xf>
    <xf numFmtId="9" fontId="1" fillId="0" borderId="0" xfId="0" applyNumberFormat="1" applyFont="1" applyFill="1" applyAlignment="1">
      <alignment horizontal="center" vertical="center" wrapText="1"/>
    </xf>
    <xf numFmtId="0" fontId="1" fillId="0" borderId="3" xfId="0" applyFont="1" applyFill="1" applyBorder="1" applyAlignment="1">
      <alignment horizontal="left" vertical="top" wrapText="1"/>
    </xf>
    <xf numFmtId="0" fontId="3" fillId="0" borderId="1" xfId="0" applyFont="1" applyFill="1" applyBorder="1" applyAlignment="1">
      <alignment horizontal="left" vertical="top" wrapText="1"/>
    </xf>
    <xf numFmtId="0" fontId="1" fillId="0" borderId="0" xfId="0" applyFont="1" applyFill="1" applyAlignment="1">
      <alignment horizontal="left" vertical="center" wrapText="1"/>
    </xf>
    <xf numFmtId="0" fontId="1" fillId="0" borderId="1" xfId="0" applyFont="1" applyFill="1" applyBorder="1" applyAlignment="1">
      <alignment horizontal="left" vertical="center" wrapText="1"/>
    </xf>
    <xf numFmtId="4" fontId="11" fillId="0" borderId="1" xfId="0" applyNumberFormat="1" applyFont="1" applyFill="1" applyBorder="1" applyAlignment="1">
      <alignment horizontal="left"/>
    </xf>
    <xf numFmtId="0" fontId="14" fillId="0" borderId="1" xfId="0" applyFont="1" applyFill="1" applyBorder="1" applyAlignment="1">
      <alignment horizontal="left" vertical="top" wrapText="1"/>
    </xf>
    <xf numFmtId="4" fontId="15" fillId="0" borderId="1" xfId="0" applyNumberFormat="1" applyFont="1" applyFill="1" applyBorder="1" applyAlignment="1">
      <alignment horizontal="center"/>
    </xf>
    <xf numFmtId="0" fontId="1" fillId="0" borderId="1" xfId="0" applyFont="1" applyFill="1" applyBorder="1" applyAlignment="1">
      <alignment vertical="top" wrapText="1"/>
    </xf>
    <xf numFmtId="0" fontId="4"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4" fontId="10" fillId="0" borderId="1" xfId="0" applyNumberFormat="1" applyFont="1" applyFill="1" applyBorder="1" applyAlignment="1">
      <alignment horizontal="center"/>
    </xf>
    <xf numFmtId="4" fontId="11" fillId="0" borderId="1" xfId="0" applyNumberFormat="1" applyFont="1" applyFill="1" applyBorder="1" applyAlignment="1"/>
    <xf numFmtId="0" fontId="5"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4" fillId="0" borderId="1"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3" fillId="0" borderId="0" xfId="0" applyFont="1" applyFill="1" applyAlignment="1">
      <alignment horizontal="center" vertical="center" wrapText="1"/>
    </xf>
    <xf numFmtId="0" fontId="1" fillId="0" borderId="1"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colors>
    <mruColors>
      <color rgb="FFFFFF99"/>
      <color rgb="FFFF3B40"/>
      <color rgb="FFCCECFF"/>
      <color rgb="FFFF212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5"/>
  <sheetViews>
    <sheetView tabSelected="1" zoomScale="90" zoomScaleNormal="90" workbookViewId="0">
      <selection activeCell="B57" sqref="B57:B64"/>
    </sheetView>
  </sheetViews>
  <sheetFormatPr defaultColWidth="8.85546875" defaultRowHeight="19.5" customHeight="1" x14ac:dyDescent="0.25"/>
  <cols>
    <col min="1" max="1" width="6" style="2" customWidth="1"/>
    <col min="2" max="2" width="39.28515625" style="2" customWidth="1"/>
    <col min="3" max="3" width="16.28515625" style="2" hidden="1" customWidth="1"/>
    <col min="4" max="4" width="28.5703125" style="2" hidden="1" customWidth="1"/>
    <col min="5" max="5" width="49.5703125" style="4" customWidth="1"/>
    <col min="6" max="6" width="33.28515625" style="4" customWidth="1"/>
    <col min="7" max="7" width="13.42578125" style="4" customWidth="1"/>
    <col min="8" max="8" width="0.5703125" style="4" hidden="1" customWidth="1"/>
    <col min="9" max="9" width="59.28515625" style="2" customWidth="1"/>
    <col min="10" max="10" width="0.140625" style="3" hidden="1" customWidth="1"/>
    <col min="11" max="11" width="7.7109375" style="3" hidden="1" customWidth="1"/>
    <col min="12" max="12" width="0.28515625" style="2" hidden="1" customWidth="1"/>
    <col min="13" max="13" width="0.140625" style="3" hidden="1" customWidth="1"/>
    <col min="14" max="14" width="7.7109375" style="2" customWidth="1"/>
    <col min="15" max="15" width="13.7109375" style="2" bestFit="1" customWidth="1"/>
    <col min="16" max="16" width="10.7109375" style="2" bestFit="1" customWidth="1"/>
    <col min="17" max="16384" width="8.85546875" style="2"/>
  </cols>
  <sheetData>
    <row r="1" spans="1:13" ht="60.75" customHeight="1" x14ac:dyDescent="0.25">
      <c r="A1" s="74" t="s">
        <v>363</v>
      </c>
      <c r="B1" s="74"/>
      <c r="C1" s="74"/>
      <c r="D1" s="74"/>
      <c r="E1" s="74"/>
      <c r="F1" s="74"/>
      <c r="G1" s="74"/>
      <c r="H1" s="74"/>
      <c r="I1" s="74"/>
    </row>
    <row r="2" spans="1:13" ht="130.5" customHeight="1" x14ac:dyDescent="0.25">
      <c r="A2" s="1" t="s">
        <v>0</v>
      </c>
      <c r="B2" s="1" t="s">
        <v>45</v>
      </c>
      <c r="C2" s="1" t="s">
        <v>154</v>
      </c>
      <c r="D2" s="1" t="s">
        <v>108</v>
      </c>
      <c r="E2" s="1" t="s">
        <v>59</v>
      </c>
      <c r="F2" s="1" t="s">
        <v>50</v>
      </c>
      <c r="G2" s="1" t="s">
        <v>46</v>
      </c>
      <c r="H2" s="1" t="s">
        <v>259</v>
      </c>
      <c r="I2" s="1" t="s">
        <v>51</v>
      </c>
      <c r="J2" s="1" t="s">
        <v>153</v>
      </c>
      <c r="M2" s="1" t="s">
        <v>157</v>
      </c>
    </row>
    <row r="3" spans="1:13" s="4" customFormat="1" ht="72" customHeight="1" x14ac:dyDescent="0.2">
      <c r="A3" s="70">
        <v>1</v>
      </c>
      <c r="B3" s="70" t="s">
        <v>364</v>
      </c>
      <c r="C3" s="57">
        <v>1</v>
      </c>
      <c r="D3" s="57" t="s">
        <v>109</v>
      </c>
      <c r="E3" s="57" t="s">
        <v>13</v>
      </c>
      <c r="F3" s="57" t="s">
        <v>60</v>
      </c>
      <c r="G3" s="57">
        <v>1</v>
      </c>
      <c r="H3" s="45">
        <v>78.599999999999994</v>
      </c>
      <c r="I3" s="57" t="s">
        <v>96</v>
      </c>
      <c r="J3" s="57" t="str">
        <f>CONCATENATE("INSERT INTO `medical_vacancies` (`id`, `keyOrganization`, `job`, `division`, `bet`, `measures`) VALUES (NULL, ","'",D3,"', '",E3,"', ","'",F3,"', ","'",G3,"', ","'",I3,"');")</f>
        <v>INSERT INTO `medical_vacancies` (`id`, `keyOrganization`, `job`, `division`, `bet`, `measures`) VALUES (NULL, 'lipetsk-crb',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 s="43" t="s">
        <v>155</v>
      </c>
      <c r="L3" s="44" t="s">
        <v>156</v>
      </c>
      <c r="M3" s="57" t="str">
        <f>CONCATENATE(K3,D3,L3)</f>
        <v>&lt;div id='entry'&gt;&lt;/div&gt;
&lt;link rel='stylesheet' href='http://h90428dg.beget.tech/css/style_doctor.css'&gt;
&lt;script src='https://yastatic.net/s3/frontend/forms/_/embed.js'&gt;&lt;/script&gt;
&lt;script src='http://h90428dg.beget.tech/js/POST_Request.js'&gt;&lt;/script&gt;
&lt;script&gt;let data = display('lipetsk-crb');&lt;/script&gt;</v>
      </c>
    </row>
    <row r="4" spans="1:13" s="4" customFormat="1" ht="72" customHeight="1" x14ac:dyDescent="0.2">
      <c r="A4" s="70"/>
      <c r="B4" s="70"/>
      <c r="C4" s="57">
        <v>2</v>
      </c>
      <c r="D4" s="57" t="s">
        <v>109</v>
      </c>
      <c r="E4" s="57" t="s">
        <v>24</v>
      </c>
      <c r="F4" s="57" t="s">
        <v>60</v>
      </c>
      <c r="G4" s="57">
        <v>1</v>
      </c>
      <c r="H4" s="45">
        <v>79.3</v>
      </c>
      <c r="I4" s="57" t="s">
        <v>96</v>
      </c>
      <c r="J4" s="57" t="str">
        <f t="shared" ref="J4:J50" si="0">CONCATENATE("INSERT INTO `medical_vacancies` (`id`, `keyOrganization`, `job`, `division`, `bet`, `measures`) VALUES (NULL, ","'",D4,"', '",E4,"', ","'",F4,"', ","'",G4,"', ","'",I4,"');")</f>
        <v>INSERT INTO `medical_vacancies` (`id`, `keyOrganization`, `job`, `division`, `bet`, `measures`) VALUES (NULL, 'lipetsk-crb',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3" t="s">
        <v>155</v>
      </c>
      <c r="L4" s="44" t="s">
        <v>156</v>
      </c>
      <c r="M4" s="57" t="str">
        <f t="shared" ref="M4:M53" si="1">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13" s="4" customFormat="1" ht="21.75" customHeight="1" x14ac:dyDescent="0.2">
      <c r="A5" s="70"/>
      <c r="B5" s="70"/>
      <c r="C5" s="57">
        <v>3</v>
      </c>
      <c r="D5" s="57" t="s">
        <v>109</v>
      </c>
      <c r="E5" s="57" t="s">
        <v>6</v>
      </c>
      <c r="F5" s="57" t="s">
        <v>61</v>
      </c>
      <c r="G5" s="57">
        <v>1</v>
      </c>
      <c r="H5" s="45">
        <v>86</v>
      </c>
      <c r="I5" s="57"/>
      <c r="J5" s="57" t="str">
        <f t="shared" si="0"/>
        <v>INSERT INTO `medical_vacancies` (`id`, `keyOrganization`, `job`, `division`, `bet`, `measures`) VALUES (NULL, 'lipetsk-crb', 'врач-невролог', 'стационар', '1', '');</v>
      </c>
      <c r="K5" s="43" t="s">
        <v>155</v>
      </c>
      <c r="L5" s="44" t="s">
        <v>156</v>
      </c>
      <c r="M5" s="57"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13" s="4" customFormat="1" ht="19.5" customHeight="1" x14ac:dyDescent="0.2">
      <c r="A6" s="70"/>
      <c r="B6" s="70"/>
      <c r="C6" s="57">
        <v>5</v>
      </c>
      <c r="D6" s="57" t="s">
        <v>109</v>
      </c>
      <c r="E6" s="57" t="s">
        <v>21</v>
      </c>
      <c r="F6" s="57" t="s">
        <v>60</v>
      </c>
      <c r="G6" s="57">
        <v>1</v>
      </c>
      <c r="H6" s="45">
        <v>65</v>
      </c>
      <c r="I6" s="57"/>
      <c r="J6" s="57" t="str">
        <f t="shared" si="0"/>
        <v>INSERT INTO `medical_vacancies` (`id`, `keyOrganization`, `job`, `division`, `bet`, `measures`) VALUES (NULL, 'lipetsk-crb', 'врач-хирург', 'поликлиника', '1', '');</v>
      </c>
      <c r="K6" s="43" t="s">
        <v>155</v>
      </c>
      <c r="L6" s="44" t="s">
        <v>156</v>
      </c>
      <c r="M6" s="57"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13" s="4" customFormat="1" ht="78" customHeight="1" x14ac:dyDescent="0.2">
      <c r="A7" s="70"/>
      <c r="B7" s="70"/>
      <c r="C7" s="57">
        <v>7</v>
      </c>
      <c r="D7" s="57" t="s">
        <v>109</v>
      </c>
      <c r="E7" s="57" t="s">
        <v>15</v>
      </c>
      <c r="F7" s="57" t="s">
        <v>61</v>
      </c>
      <c r="G7" s="57">
        <v>1</v>
      </c>
      <c r="H7" s="45">
        <v>100</v>
      </c>
      <c r="I7" s="57" t="s">
        <v>303</v>
      </c>
      <c r="J7" s="57" t="e">
        <f>CONCATENATE("INSERT INTO `medical_vacancies` (`id`, `keyOrganization`, `job`, `division`, `bet`, `measures`) VALUES (NULL, ","'",D7,"', '",E7,"', ","'",F7,"', ","'",G7,"', ","'",#REF!,"');")</f>
        <v>#REF!</v>
      </c>
      <c r="K7" s="43" t="s">
        <v>155</v>
      </c>
      <c r="L7" s="44" t="s">
        <v>156</v>
      </c>
      <c r="M7" s="57"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8" spans="1:13" s="4" customFormat="1" ht="19.5" customHeight="1" x14ac:dyDescent="0.2">
      <c r="A8" s="70"/>
      <c r="B8" s="70"/>
      <c r="C8" s="57">
        <v>9</v>
      </c>
      <c r="D8" s="57" t="s">
        <v>109</v>
      </c>
      <c r="E8" s="57" t="s">
        <v>4</v>
      </c>
      <c r="F8" s="57" t="s">
        <v>61</v>
      </c>
      <c r="G8" s="57">
        <v>1</v>
      </c>
      <c r="H8" s="45">
        <v>100</v>
      </c>
      <c r="I8" s="10"/>
      <c r="J8" s="57" t="e">
        <f>CONCATENATE("INSERT INTO `medical_vacancies` (`id`, `keyOrganization`, `job`, `division`, `bet`, `measures`) VALUES (NULL, ","'",D8,"', '",E8,"', ","'",F8,"', ","'",G8,"', ","'",#REF!,"');")</f>
        <v>#REF!</v>
      </c>
      <c r="K8" s="43" t="s">
        <v>155</v>
      </c>
      <c r="L8" s="44" t="s">
        <v>156</v>
      </c>
      <c r="M8" s="57"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9" spans="1:13" s="4" customFormat="1" ht="19.5" customHeight="1" x14ac:dyDescent="0.2">
      <c r="A9" s="70"/>
      <c r="B9" s="70"/>
      <c r="C9" s="57">
        <v>10</v>
      </c>
      <c r="D9" s="57" t="s">
        <v>109</v>
      </c>
      <c r="E9" s="49" t="s">
        <v>62</v>
      </c>
      <c r="F9" s="49" t="s">
        <v>61</v>
      </c>
      <c r="G9" s="49">
        <v>1</v>
      </c>
      <c r="H9" s="45">
        <v>65</v>
      </c>
      <c r="I9" s="10"/>
      <c r="J9" s="57" t="e">
        <f>CONCATENATE("INSERT INTO `medical_vacancies` (`id`, `keyOrganization`, `job`, `division`, `bet`, `measures`) VALUES (NULL, ","'",D9,"', '",E9,"', ","'",F9,"', ","'",G9,"', ","'",#REF!,"');")</f>
        <v>#REF!</v>
      </c>
      <c r="K9" s="43" t="s">
        <v>155</v>
      </c>
      <c r="L9" s="44" t="s">
        <v>156</v>
      </c>
      <c r="M9" s="57"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0" spans="1:13" s="4" customFormat="1" ht="19.5" customHeight="1" x14ac:dyDescent="0.2">
      <c r="A10" s="70"/>
      <c r="B10" s="70"/>
      <c r="C10" s="57"/>
      <c r="D10" s="57"/>
      <c r="E10" s="49" t="s">
        <v>9</v>
      </c>
      <c r="F10" s="49" t="s">
        <v>61</v>
      </c>
      <c r="G10" s="49">
        <v>1</v>
      </c>
      <c r="H10" s="45"/>
      <c r="I10" s="10"/>
      <c r="J10" s="57"/>
      <c r="K10" s="43"/>
      <c r="L10" s="44"/>
      <c r="M10" s="57"/>
    </row>
    <row r="11" spans="1:13" s="4" customFormat="1" ht="48.75" customHeight="1" x14ac:dyDescent="0.2">
      <c r="A11" s="70"/>
      <c r="B11" s="70"/>
      <c r="C11" s="57"/>
      <c r="D11" s="57"/>
      <c r="E11" s="49" t="s">
        <v>93</v>
      </c>
      <c r="F11" s="49" t="s">
        <v>61</v>
      </c>
      <c r="G11" s="49">
        <v>1</v>
      </c>
      <c r="H11" s="45"/>
      <c r="I11" s="57" t="s">
        <v>96</v>
      </c>
      <c r="J11" s="57"/>
      <c r="K11" s="43"/>
      <c r="L11" s="44"/>
      <c r="M11" s="57"/>
    </row>
    <row r="12" spans="1:13" s="4" customFormat="1" ht="19.5" customHeight="1" x14ac:dyDescent="0.2">
      <c r="A12" s="70"/>
      <c r="B12" s="70"/>
      <c r="C12" s="57"/>
      <c r="D12" s="57"/>
      <c r="E12" s="49" t="s">
        <v>305</v>
      </c>
      <c r="F12" s="49" t="s">
        <v>61</v>
      </c>
      <c r="G12" s="49">
        <v>1</v>
      </c>
      <c r="H12" s="45"/>
      <c r="I12" s="10"/>
      <c r="J12" s="57"/>
      <c r="K12" s="43"/>
      <c r="L12" s="44"/>
      <c r="M12" s="57"/>
    </row>
    <row r="13" spans="1:13" s="4" customFormat="1" ht="67.5" customHeight="1" x14ac:dyDescent="0.2">
      <c r="A13" s="70">
        <v>2</v>
      </c>
      <c r="B13" s="70" t="s">
        <v>365</v>
      </c>
      <c r="C13" s="57">
        <v>21</v>
      </c>
      <c r="D13" s="57" t="s">
        <v>110</v>
      </c>
      <c r="E13" s="57" t="s">
        <v>13</v>
      </c>
      <c r="F13" s="57" t="s">
        <v>60</v>
      </c>
      <c r="G13" s="57">
        <v>2</v>
      </c>
      <c r="H13" s="45">
        <v>77.400000000000006</v>
      </c>
      <c r="I13" s="57" t="s">
        <v>303</v>
      </c>
      <c r="J13" s="57" t="str">
        <f t="shared" si="0"/>
        <v>INSERT INTO `medical_vacancies` (`id`, `keyOrganization`, `job`, `division`, `bet`, `measures`) VALUES (NULL, 'lipetsk-gor-bolnitsa-sokol',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 s="43" t="s">
        <v>155</v>
      </c>
      <c r="L13" s="44" t="s">
        <v>156</v>
      </c>
      <c r="M13" s="57"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4" spans="1:13" s="4" customFormat="1" ht="69" customHeight="1" x14ac:dyDescent="0.2">
      <c r="A14" s="70"/>
      <c r="B14" s="70"/>
      <c r="C14" s="57"/>
      <c r="D14" s="57"/>
      <c r="E14" s="57" t="s">
        <v>14</v>
      </c>
      <c r="F14" s="57" t="s">
        <v>163</v>
      </c>
      <c r="G14" s="57">
        <v>3</v>
      </c>
      <c r="H14" s="45">
        <v>59.5</v>
      </c>
      <c r="I14" s="57" t="s">
        <v>303</v>
      </c>
      <c r="J14" s="57"/>
      <c r="K14" s="43"/>
      <c r="L14" s="44"/>
      <c r="M14" s="57"/>
    </row>
    <row r="15" spans="1:13" s="4" customFormat="1" ht="73.5" customHeight="1" x14ac:dyDescent="0.2">
      <c r="A15" s="70"/>
      <c r="B15" s="70"/>
      <c r="C15" s="57">
        <v>24</v>
      </c>
      <c r="D15" s="57" t="s">
        <v>110</v>
      </c>
      <c r="E15" s="57" t="s">
        <v>324</v>
      </c>
      <c r="F15" s="57" t="s">
        <v>60</v>
      </c>
      <c r="G15" s="57">
        <v>2</v>
      </c>
      <c r="H15" s="45">
        <v>59.5</v>
      </c>
      <c r="I15" s="57" t="s">
        <v>303</v>
      </c>
      <c r="J15" s="57" t="str">
        <f t="shared" si="0"/>
        <v>INSERT INTO `medical_vacancies` (`id`, `keyOrganization`, `job`, `division`, `bet`, `measures`) VALUES (NULL, 'lipetsk-gor-bolnitsa-sokol', 'врач онколог',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 s="43" t="s">
        <v>155</v>
      </c>
      <c r="L15" s="44" t="s">
        <v>156</v>
      </c>
      <c r="M15" s="57"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6" spans="1:13" s="4" customFormat="1" ht="78.75" customHeight="1" x14ac:dyDescent="0.2">
      <c r="A16" s="70"/>
      <c r="B16" s="70"/>
      <c r="C16" s="57"/>
      <c r="D16" s="57"/>
      <c r="E16" s="57" t="s">
        <v>15</v>
      </c>
      <c r="F16" s="57" t="s">
        <v>61</v>
      </c>
      <c r="G16" s="57">
        <v>1</v>
      </c>
      <c r="H16" s="45">
        <v>77.400000000000006</v>
      </c>
      <c r="I16" s="57" t="s">
        <v>303</v>
      </c>
      <c r="J16" s="57"/>
      <c r="K16" s="43"/>
      <c r="L16" s="44"/>
      <c r="M16" s="57"/>
    </row>
    <row r="17" spans="1:13" s="4" customFormat="1" ht="19.5" customHeight="1" x14ac:dyDescent="0.2">
      <c r="A17" s="70"/>
      <c r="B17" s="70"/>
      <c r="C17" s="57"/>
      <c r="D17" s="57"/>
      <c r="E17" s="57" t="s">
        <v>17</v>
      </c>
      <c r="F17" s="57" t="s">
        <v>294</v>
      </c>
      <c r="G17" s="57">
        <v>2</v>
      </c>
      <c r="H17" s="45">
        <v>54.3</v>
      </c>
      <c r="J17" s="57"/>
      <c r="K17" s="43"/>
      <c r="L17" s="44"/>
      <c r="M17" s="57"/>
    </row>
    <row r="18" spans="1:13" s="4" customFormat="1" ht="19.5" customHeight="1" x14ac:dyDescent="0.2">
      <c r="A18" s="70"/>
      <c r="B18" s="70"/>
      <c r="C18" s="57"/>
      <c r="D18" s="57"/>
      <c r="E18" s="57" t="s">
        <v>2</v>
      </c>
      <c r="F18" s="57" t="s">
        <v>60</v>
      </c>
      <c r="G18" s="57">
        <v>1</v>
      </c>
      <c r="H18" s="45">
        <v>55</v>
      </c>
      <c r="I18" s="57" t="s">
        <v>303</v>
      </c>
      <c r="J18" s="57"/>
      <c r="K18" s="43"/>
      <c r="L18" s="44"/>
      <c r="M18" s="57"/>
    </row>
    <row r="19" spans="1:13" s="4" customFormat="1" ht="19.5" customHeight="1" x14ac:dyDescent="0.2">
      <c r="A19" s="70"/>
      <c r="B19" s="70"/>
      <c r="C19" s="57"/>
      <c r="D19" s="57"/>
      <c r="E19" s="57" t="s">
        <v>8</v>
      </c>
      <c r="F19" s="57" t="s">
        <v>60</v>
      </c>
      <c r="G19" s="57">
        <v>1</v>
      </c>
      <c r="H19" s="45"/>
      <c r="I19" s="57"/>
      <c r="J19" s="57"/>
      <c r="K19" s="43"/>
      <c r="L19" s="44"/>
      <c r="M19" s="57"/>
    </row>
    <row r="20" spans="1:13" s="4" customFormat="1" ht="19.5" customHeight="1" x14ac:dyDescent="0.2">
      <c r="A20" s="70"/>
      <c r="B20" s="70"/>
      <c r="C20" s="57"/>
      <c r="D20" s="57"/>
      <c r="E20" s="57" t="s">
        <v>3</v>
      </c>
      <c r="F20" s="57" t="s">
        <v>61</v>
      </c>
      <c r="G20" s="57">
        <v>1</v>
      </c>
      <c r="H20" s="45">
        <v>47.8</v>
      </c>
      <c r="I20" s="57"/>
      <c r="J20" s="57"/>
      <c r="K20" s="43"/>
      <c r="L20" s="44"/>
      <c r="M20" s="57"/>
    </row>
    <row r="21" spans="1:13" s="4" customFormat="1" ht="19.5" customHeight="1" x14ac:dyDescent="0.2">
      <c r="A21" s="70">
        <v>3</v>
      </c>
      <c r="B21" s="70" t="s">
        <v>279</v>
      </c>
      <c r="C21" s="57">
        <v>37</v>
      </c>
      <c r="D21" s="57" t="s">
        <v>111</v>
      </c>
      <c r="E21" s="57" t="s">
        <v>63</v>
      </c>
      <c r="F21" s="57" t="s">
        <v>60</v>
      </c>
      <c r="G21" s="57">
        <v>2</v>
      </c>
      <c r="H21" s="45">
        <v>37.75</v>
      </c>
      <c r="I21" s="57" t="s">
        <v>303</v>
      </c>
      <c r="J21" s="57" t="str">
        <f t="shared" si="0"/>
        <v>INSERT INTO `medical_vacancies` (`id`, `keyOrganization`, `job`, `division`, `bet`, `measures`) VALUES (NULL, 'lipetsk-med', 'врач-онколог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1" s="43" t="s">
        <v>155</v>
      </c>
      <c r="L21" s="44" t="s">
        <v>156</v>
      </c>
      <c r="M21"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2" spans="1:13" s="4" customFormat="1" ht="19.5" customHeight="1" x14ac:dyDescent="0.2">
      <c r="A22" s="70"/>
      <c r="B22" s="70"/>
      <c r="C22" s="57">
        <v>39</v>
      </c>
      <c r="D22" s="57" t="s">
        <v>111</v>
      </c>
      <c r="E22" s="57" t="s">
        <v>15</v>
      </c>
      <c r="F22" s="57" t="s">
        <v>61</v>
      </c>
      <c r="G22" s="57">
        <v>5</v>
      </c>
      <c r="H22" s="45">
        <v>50.31</v>
      </c>
      <c r="I22" s="57" t="s">
        <v>303</v>
      </c>
      <c r="J22" s="57" t="str">
        <f t="shared" si="0"/>
        <v>INSERT INTO `medical_vacancies` (`id`, `keyOrganization`, `job`, `division`, `bet`, `measures`) VALUES (NULL, 'lipetsk-med', 'врач-анестезиолог-реаниматолог', 'стационар',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 s="43" t="s">
        <v>155</v>
      </c>
      <c r="L22" s="44" t="s">
        <v>156</v>
      </c>
      <c r="M22"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3" spans="1:13" s="4" customFormat="1" ht="19.5" customHeight="1" x14ac:dyDescent="0.2">
      <c r="A23" s="70"/>
      <c r="B23" s="70"/>
      <c r="C23" s="57"/>
      <c r="D23" s="57"/>
      <c r="E23" s="57" t="s">
        <v>4</v>
      </c>
      <c r="F23" s="57" t="s">
        <v>60</v>
      </c>
      <c r="G23" s="57">
        <v>1</v>
      </c>
      <c r="H23" s="45"/>
      <c r="I23" s="57"/>
      <c r="J23" s="57"/>
      <c r="K23" s="43"/>
      <c r="L23" s="44"/>
      <c r="M23" s="57"/>
    </row>
    <row r="24" spans="1:13" s="4" customFormat="1" ht="19.5" customHeight="1" x14ac:dyDescent="0.2">
      <c r="A24" s="70"/>
      <c r="B24" s="70"/>
      <c r="C24" s="57">
        <v>40</v>
      </c>
      <c r="D24" s="57" t="s">
        <v>111</v>
      </c>
      <c r="E24" s="57" t="s">
        <v>4</v>
      </c>
      <c r="F24" s="57" t="s">
        <v>61</v>
      </c>
      <c r="G24" s="57">
        <v>2</v>
      </c>
      <c r="H24" s="45">
        <v>42.37</v>
      </c>
      <c r="I24" s="57"/>
      <c r="J24" s="57" t="str">
        <f t="shared" si="0"/>
        <v>INSERT INTO `medical_vacancies` (`id`, `keyOrganization`, `job`, `division`, `bet`, `measures`) VALUES (NULL, 'lipetsk-med', 'врач функциональной диагностики', 'стационар', '2', '');</v>
      </c>
      <c r="K24" s="43" t="s">
        <v>155</v>
      </c>
      <c r="L24" s="44" t="s">
        <v>156</v>
      </c>
      <c r="M24"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5" spans="1:13" s="4" customFormat="1" ht="19.5" customHeight="1" x14ac:dyDescent="0.2">
      <c r="A25" s="70"/>
      <c r="B25" s="70"/>
      <c r="C25" s="57">
        <v>41</v>
      </c>
      <c r="D25" s="57" t="s">
        <v>111</v>
      </c>
      <c r="E25" s="57" t="s">
        <v>20</v>
      </c>
      <c r="F25" s="57" t="s">
        <v>60</v>
      </c>
      <c r="G25" s="57">
        <v>1</v>
      </c>
      <c r="H25" s="45">
        <v>34.67</v>
      </c>
      <c r="I25" s="57"/>
      <c r="J25" s="57" t="str">
        <f t="shared" si="0"/>
        <v>INSERT INTO `medical_vacancies` (`id`, `keyOrganization`, `job`, `division`, `bet`, `measures`) VALUES (NULL, 'lipetsk-med', 'врач по лечебной физкультуре', 'поликлиника', '1', '');</v>
      </c>
      <c r="K25" s="43" t="s">
        <v>155</v>
      </c>
      <c r="L25" s="44" t="s">
        <v>156</v>
      </c>
      <c r="M25"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6" spans="1:13" s="4" customFormat="1" ht="81.75" customHeight="1" x14ac:dyDescent="0.2">
      <c r="A26" s="70"/>
      <c r="B26" s="70"/>
      <c r="C26" s="57">
        <v>42</v>
      </c>
      <c r="D26" s="57" t="s">
        <v>111</v>
      </c>
      <c r="E26" s="57" t="s">
        <v>22</v>
      </c>
      <c r="F26" s="57" t="s">
        <v>60</v>
      </c>
      <c r="G26" s="57">
        <v>1</v>
      </c>
      <c r="H26" s="45">
        <v>50.1</v>
      </c>
      <c r="I26" s="57" t="s">
        <v>303</v>
      </c>
      <c r="J26" s="57" t="str">
        <f>CONCATENATE("INSERT INTO `medical_vacancies` (`id`, `keyOrganization`, `job`, `division`, `bet`, `measures`) VALUES (NULL, ","'",D26,"', '",E26,"', ","'",F26,"', ","'",G26,"', ","'",I28,"');")</f>
        <v>INSERT INTO `medical_vacancies` (`id`, `keyOrganization`, `job`, `division`, `bet`, `measures`) VALUES (NULL, 'lipetsk-med', 'врач-педиатр', 'поликлиника', '1', '');</v>
      </c>
      <c r="K26" s="43" t="s">
        <v>155</v>
      </c>
      <c r="L26" s="44" t="s">
        <v>156</v>
      </c>
      <c r="M26"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7" spans="1:13" s="4" customFormat="1" ht="19.5" customHeight="1" x14ac:dyDescent="0.2">
      <c r="A27" s="70"/>
      <c r="B27" s="70"/>
      <c r="C27" s="57">
        <v>43</v>
      </c>
      <c r="D27" s="57" t="s">
        <v>111</v>
      </c>
      <c r="E27" s="57" t="s">
        <v>25</v>
      </c>
      <c r="F27" s="57" t="s">
        <v>61</v>
      </c>
      <c r="G27" s="57">
        <v>1</v>
      </c>
      <c r="H27" s="45">
        <v>44.68</v>
      </c>
      <c r="I27" s="57"/>
      <c r="J27" s="57" t="str">
        <f t="shared" si="0"/>
        <v>INSERT INTO `medical_vacancies` (`id`, `keyOrganization`, `job`, `division`, `bet`, `measures`) VALUES (NULL, 'lipetsk-med', 'врач-физиотерапевт', 'стационар', '1', '');</v>
      </c>
      <c r="K27" s="43" t="s">
        <v>155</v>
      </c>
      <c r="L27" s="44" t="s">
        <v>156</v>
      </c>
      <c r="M27"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8" spans="1:13" s="4" customFormat="1" ht="19.5" customHeight="1" x14ac:dyDescent="0.2">
      <c r="A28" s="70"/>
      <c r="B28" s="70"/>
      <c r="C28" s="57"/>
      <c r="D28" s="57"/>
      <c r="E28" s="57" t="s">
        <v>25</v>
      </c>
      <c r="F28" s="57" t="s">
        <v>60</v>
      </c>
      <c r="G28" s="57">
        <v>1</v>
      </c>
      <c r="H28" s="45"/>
      <c r="I28" s="57"/>
      <c r="J28" s="57"/>
      <c r="K28" s="43"/>
      <c r="L28" s="44"/>
      <c r="M28" s="57"/>
    </row>
    <row r="29" spans="1:13" s="4" customFormat="1" ht="19.5" customHeight="1" x14ac:dyDescent="0.2">
      <c r="A29" s="70"/>
      <c r="B29" s="70"/>
      <c r="C29" s="57">
        <v>47</v>
      </c>
      <c r="D29" s="57" t="s">
        <v>111</v>
      </c>
      <c r="E29" s="57" t="s">
        <v>16</v>
      </c>
      <c r="F29" s="57" t="s">
        <v>61</v>
      </c>
      <c r="G29" s="57">
        <v>3</v>
      </c>
      <c r="H29" s="45">
        <v>31.59</v>
      </c>
      <c r="I29" s="57"/>
      <c r="J29" s="57" t="str">
        <f t="shared" si="0"/>
        <v>INSERT INTO `medical_vacancies` (`id`, `keyOrganization`, `job`, `division`, `bet`, `measures`) VALUES (NULL, 'lipetsk-med', 'врач-кардиолог', 'стационар', '3', '');</v>
      </c>
      <c r="K29" s="43" t="s">
        <v>155</v>
      </c>
      <c r="L29" s="44" t="s">
        <v>156</v>
      </c>
      <c r="M29"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0" spans="1:13" s="4" customFormat="1" ht="69" customHeight="1" x14ac:dyDescent="0.2">
      <c r="A30" s="70"/>
      <c r="B30" s="70"/>
      <c r="C30" s="57"/>
      <c r="D30" s="57"/>
      <c r="E30" s="57" t="s">
        <v>2</v>
      </c>
      <c r="F30" s="57" t="s">
        <v>60</v>
      </c>
      <c r="G30" s="48">
        <v>1</v>
      </c>
      <c r="H30" s="45">
        <v>37.75</v>
      </c>
      <c r="I30" s="57" t="s">
        <v>303</v>
      </c>
      <c r="J30" s="57"/>
      <c r="K30" s="43"/>
      <c r="L30" s="44"/>
      <c r="M30" s="57"/>
    </row>
    <row r="31" spans="1:13" s="4" customFormat="1" ht="19.5" customHeight="1" x14ac:dyDescent="0.2">
      <c r="A31" s="70"/>
      <c r="B31" s="70"/>
      <c r="C31" s="57">
        <v>48</v>
      </c>
      <c r="D31" s="57" t="s">
        <v>111</v>
      </c>
      <c r="E31" s="57" t="s">
        <v>17</v>
      </c>
      <c r="F31" s="57" t="s">
        <v>60</v>
      </c>
      <c r="G31" s="57">
        <v>1</v>
      </c>
      <c r="H31" s="45">
        <v>34.090000000000003</v>
      </c>
      <c r="I31" s="57"/>
      <c r="J31" s="57" t="str">
        <f t="shared" si="0"/>
        <v>INSERT INTO `medical_vacancies` (`id`, `keyOrganization`, `job`, `division`, `bet`, `measures`) VALUES (NULL, 'lipetsk-med', 'врач-травматолог-ортопед', 'поликлиника', '1', '');</v>
      </c>
      <c r="K31" s="43" t="s">
        <v>155</v>
      </c>
      <c r="L31" s="44" t="s">
        <v>156</v>
      </c>
      <c r="M31"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2" spans="1:13" s="4" customFormat="1" ht="19.5" customHeight="1" x14ac:dyDescent="0.2">
      <c r="A32" s="70"/>
      <c r="B32" s="70"/>
      <c r="C32" s="57">
        <v>49</v>
      </c>
      <c r="D32" s="57" t="s">
        <v>111</v>
      </c>
      <c r="E32" s="57" t="s">
        <v>17</v>
      </c>
      <c r="F32" s="57" t="s">
        <v>61</v>
      </c>
      <c r="G32" s="57">
        <v>2</v>
      </c>
      <c r="H32" s="45">
        <v>39.29</v>
      </c>
      <c r="I32" s="57"/>
      <c r="J32" s="57" t="str">
        <f>CONCATENATE("INSERT INTO `medical_vacancies` (`id`, `keyOrganization`, `job`, `division`, `bet`, `measures`) VALUES (NULL, ","'",D32,"', '",E32,"', ","'",F32,"', ","'",G32,"', ","'",I32,"');")</f>
        <v>INSERT INTO `medical_vacancies` (`id`, `keyOrganization`, `job`, `division`, `bet`, `measures`) VALUES (NULL, 'lipetsk-med', 'врач-травматолог-ортопед', 'стационар', '2', '');</v>
      </c>
      <c r="K32" s="43" t="s">
        <v>155</v>
      </c>
      <c r="L32" s="44" t="s">
        <v>156</v>
      </c>
      <c r="M32"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3" spans="1:13" s="4" customFormat="1" ht="19.5" customHeight="1" x14ac:dyDescent="0.2">
      <c r="A33" s="70"/>
      <c r="B33" s="70"/>
      <c r="C33" s="57">
        <v>50</v>
      </c>
      <c r="D33" s="57" t="s">
        <v>111</v>
      </c>
      <c r="E33" s="57" t="s">
        <v>7</v>
      </c>
      <c r="F33" s="57" t="s">
        <v>61</v>
      </c>
      <c r="G33" s="57">
        <v>1</v>
      </c>
      <c r="H33" s="45">
        <v>39.29</v>
      </c>
      <c r="J33" s="57" t="e">
        <f>CONCATENATE("INSERT INTO `medical_vacancies` (`id`, `keyOrganization`, `job`, `division`, `bet`, `measures`) VALUES (NULL, ","'",D33,"', '",E33,"', ","'",F33,"', ","'",G33,"', ","'",#REF!,"');")</f>
        <v>#REF!</v>
      </c>
      <c r="K33" s="43" t="s">
        <v>155</v>
      </c>
      <c r="L33" s="44" t="s">
        <v>156</v>
      </c>
      <c r="M33"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4" spans="1:13" s="4" customFormat="1" ht="19.5" customHeight="1" x14ac:dyDescent="0.2">
      <c r="A34" s="70"/>
      <c r="B34" s="70"/>
      <c r="C34" s="57">
        <v>51</v>
      </c>
      <c r="D34" s="57" t="s">
        <v>111</v>
      </c>
      <c r="E34" s="57" t="s">
        <v>29</v>
      </c>
      <c r="F34" s="57" t="s">
        <v>61</v>
      </c>
      <c r="G34" s="57">
        <v>4</v>
      </c>
      <c r="H34" s="45">
        <v>29.1</v>
      </c>
      <c r="I34" s="57"/>
      <c r="J34" s="57" t="str">
        <f t="shared" si="0"/>
        <v>INSERT INTO `medical_vacancies` (`id`, `keyOrganization`, `job`, `division`, `bet`, `measures`) VALUES (NULL, 'lipetsk-med', 'врач-нейрохирург', 'стационар', '4', '');</v>
      </c>
      <c r="K34" s="43" t="s">
        <v>155</v>
      </c>
      <c r="L34" s="44" t="s">
        <v>156</v>
      </c>
      <c r="M34"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5" spans="1:13" s="4" customFormat="1" ht="19.5" customHeight="1" x14ac:dyDescent="0.2">
      <c r="A35" s="70"/>
      <c r="B35" s="70"/>
      <c r="C35" s="57"/>
      <c r="D35" s="57"/>
      <c r="E35" s="57" t="s">
        <v>9</v>
      </c>
      <c r="F35" s="57" t="s">
        <v>61</v>
      </c>
      <c r="G35" s="57">
        <v>2</v>
      </c>
      <c r="H35" s="45">
        <v>39.29</v>
      </c>
      <c r="I35" s="57"/>
      <c r="J35" s="57"/>
      <c r="K35" s="43"/>
      <c r="L35" s="44"/>
      <c r="M35" s="57"/>
    </row>
    <row r="36" spans="1:13" s="4" customFormat="1" ht="79.5" customHeight="1" x14ac:dyDescent="0.2">
      <c r="A36" s="70"/>
      <c r="B36" s="70"/>
      <c r="C36" s="57">
        <v>52</v>
      </c>
      <c r="D36" s="57" t="s">
        <v>111</v>
      </c>
      <c r="E36" s="57" t="s">
        <v>13</v>
      </c>
      <c r="F36" s="57" t="s">
        <v>60</v>
      </c>
      <c r="G36" s="57">
        <v>1</v>
      </c>
      <c r="H36" s="45">
        <v>32.340000000000003</v>
      </c>
      <c r="I36" s="57" t="s">
        <v>303</v>
      </c>
      <c r="J36" s="57" t="str">
        <f t="shared" si="0"/>
        <v>INSERT INTO `medical_vacancies` (`id`, `keyOrganization`, `job`, `division`, `bet`, `measures`) VALUES (NULL, 'lipetsk-med', 'врач-терапевт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6" s="43" t="s">
        <v>155</v>
      </c>
      <c r="L36" s="44" t="s">
        <v>156</v>
      </c>
      <c r="M36"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7" spans="1:13" s="4" customFormat="1" ht="71.25" customHeight="1" x14ac:dyDescent="0.2">
      <c r="A37" s="70"/>
      <c r="B37" s="70"/>
      <c r="C37" s="57"/>
      <c r="D37" s="57"/>
      <c r="E37" s="57" t="s">
        <v>26</v>
      </c>
      <c r="F37" s="57" t="s">
        <v>82</v>
      </c>
      <c r="G37" s="57">
        <v>1</v>
      </c>
      <c r="H37" s="45"/>
      <c r="I37" s="57" t="s">
        <v>303</v>
      </c>
      <c r="J37" s="57"/>
      <c r="K37" s="43"/>
      <c r="L37" s="44"/>
      <c r="M37" s="57"/>
    </row>
    <row r="38" spans="1:13" s="4" customFormat="1" ht="19.5" customHeight="1" x14ac:dyDescent="0.2">
      <c r="A38" s="70"/>
      <c r="B38" s="70"/>
      <c r="C38" s="57">
        <v>53</v>
      </c>
      <c r="D38" s="57" t="s">
        <v>111</v>
      </c>
      <c r="E38" s="57" t="s">
        <v>1</v>
      </c>
      <c r="F38" s="57" t="s">
        <v>61</v>
      </c>
      <c r="G38" s="57">
        <v>3</v>
      </c>
      <c r="H38" s="45">
        <v>53.16</v>
      </c>
      <c r="I38" s="57"/>
      <c r="J38" s="57" t="str">
        <f t="shared" si="0"/>
        <v>INSERT INTO `medical_vacancies` (`id`, `keyOrganization`, `job`, `division`, `bet`, `measures`) VALUES (NULL, 'lipetsk-med', 'врач-эндокринолог', 'стационар', '3', '');</v>
      </c>
      <c r="K38" s="43" t="s">
        <v>155</v>
      </c>
      <c r="L38" s="44" t="s">
        <v>156</v>
      </c>
      <c r="M38"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9" spans="1:13" s="4" customFormat="1" ht="19.5" customHeight="1" x14ac:dyDescent="0.2">
      <c r="A39" s="70"/>
      <c r="B39" s="70"/>
      <c r="C39" s="57">
        <v>54</v>
      </c>
      <c r="D39" s="57" t="s">
        <v>111</v>
      </c>
      <c r="E39" s="57" t="s">
        <v>3</v>
      </c>
      <c r="F39" s="57" t="s">
        <v>293</v>
      </c>
      <c r="G39" s="57">
        <v>2</v>
      </c>
      <c r="H39" s="45">
        <v>55.71</v>
      </c>
      <c r="J39" s="57" t="e">
        <f>CONCATENATE("INSERT INTO `medical_vacancies` (`id`, `keyOrganization`, `job`, `division`, `bet`, `measures`) VALUES (NULL, ","'",D39,"', '",E39,"', ","'",F39,"', ","'",G39,"', ","'",#REF!,"');")</f>
        <v>#REF!</v>
      </c>
      <c r="K39" s="43" t="s">
        <v>155</v>
      </c>
      <c r="L39" s="44" t="s">
        <v>156</v>
      </c>
      <c r="M39"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0" spans="1:13" s="4" customFormat="1" ht="19.5" customHeight="1" x14ac:dyDescent="0.2">
      <c r="A40" s="70"/>
      <c r="B40" s="70"/>
      <c r="C40" s="57"/>
      <c r="D40" s="57"/>
      <c r="E40" s="57" t="s">
        <v>62</v>
      </c>
      <c r="F40" s="57" t="s">
        <v>60</v>
      </c>
      <c r="G40" s="57">
        <v>3</v>
      </c>
      <c r="H40" s="45">
        <v>37.75</v>
      </c>
      <c r="J40" s="57"/>
      <c r="K40" s="43"/>
      <c r="L40" s="44"/>
      <c r="M40" s="57"/>
    </row>
    <row r="41" spans="1:13" s="4" customFormat="1" ht="19.5" customHeight="1" x14ac:dyDescent="0.2">
      <c r="A41" s="70"/>
      <c r="B41" s="70"/>
      <c r="C41" s="57">
        <v>55</v>
      </c>
      <c r="D41" s="57" t="s">
        <v>111</v>
      </c>
      <c r="E41" s="57" t="s">
        <v>18</v>
      </c>
      <c r="F41" s="57" t="s">
        <v>60</v>
      </c>
      <c r="G41" s="57">
        <v>1</v>
      </c>
      <c r="H41" s="45">
        <v>29.1</v>
      </c>
      <c r="I41" s="57" t="s">
        <v>303</v>
      </c>
      <c r="J41" s="57" t="e">
        <f>CONCATENATE("INSERT INTO `medical_vacancies` (`id`, `keyOrganization`, `job`, `division`, `bet`, `measures`) VALUES (NULL, ","'",D41,"', '",E41,"', ","'",F41,"', ","'",G41,"', ","'",#REF!,"');")</f>
        <v>#REF!</v>
      </c>
      <c r="K41" s="43" t="s">
        <v>155</v>
      </c>
      <c r="L41" s="44" t="s">
        <v>156</v>
      </c>
      <c r="M41"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2" spans="1:13" s="4" customFormat="1" ht="19.5" customHeight="1" x14ac:dyDescent="0.2">
      <c r="A42" s="70"/>
      <c r="B42" s="70"/>
      <c r="C42" s="57">
        <v>56</v>
      </c>
      <c r="D42" s="57" t="s">
        <v>111</v>
      </c>
      <c r="E42" s="57" t="s">
        <v>18</v>
      </c>
      <c r="F42" s="57" t="s">
        <v>61</v>
      </c>
      <c r="G42" s="57">
        <v>2</v>
      </c>
      <c r="H42" s="45">
        <v>37.75</v>
      </c>
      <c r="I42" s="57" t="s">
        <v>303</v>
      </c>
      <c r="J42" s="57" t="e">
        <f>CONCATENATE("INSERT INTO `medical_vacancies` (`id`, `keyOrganization`, `job`, `division`, `bet`, `measures`) VALUES (NULL, ","'",D42,"', '",E42,"', ","'",F42,"', ","'",G42,"', ","'",#REF!,"');")</f>
        <v>#REF!</v>
      </c>
      <c r="K42" s="43" t="s">
        <v>155</v>
      </c>
      <c r="L42" s="44" t="s">
        <v>156</v>
      </c>
      <c r="M42"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3" spans="1:13" s="4" customFormat="1" ht="19.5" customHeight="1" x14ac:dyDescent="0.2">
      <c r="A43" s="70"/>
      <c r="B43" s="70"/>
      <c r="C43" s="57">
        <v>57</v>
      </c>
      <c r="D43" s="57" t="s">
        <v>111</v>
      </c>
      <c r="E43" s="57" t="s">
        <v>28</v>
      </c>
      <c r="F43" s="57" t="s">
        <v>61</v>
      </c>
      <c r="G43" s="57">
        <v>1</v>
      </c>
      <c r="H43" s="45">
        <v>30.04</v>
      </c>
      <c r="I43" s="57"/>
      <c r="J43" s="57" t="str">
        <f t="shared" si="0"/>
        <v>INSERT INTO `medical_vacancies` (`id`, `keyOrganization`, `job`, `division`, `bet`, `measures`) VALUES (NULL, 'lipetsk-med', 'врач клинической лабораторной диагностики', 'стационар', '1', '');</v>
      </c>
      <c r="K43" s="43" t="s">
        <v>155</v>
      </c>
      <c r="L43" s="44" t="s">
        <v>156</v>
      </c>
      <c r="M43"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4" spans="1:13" s="4" customFormat="1" ht="19.5" customHeight="1" x14ac:dyDescent="0.2">
      <c r="A44" s="70"/>
      <c r="B44" s="70"/>
      <c r="C44" s="57">
        <v>58</v>
      </c>
      <c r="D44" s="57" t="s">
        <v>111</v>
      </c>
      <c r="E44" s="57" t="s">
        <v>28</v>
      </c>
      <c r="F44" s="57" t="s">
        <v>60</v>
      </c>
      <c r="G44" s="57">
        <v>1</v>
      </c>
      <c r="H44" s="45">
        <v>31.59</v>
      </c>
      <c r="J44" s="57" t="e">
        <f>CONCATENATE("INSERT INTO `medical_vacancies` (`id`, `keyOrganization`, `job`, `division`, `bet`, `measures`) VALUES (NULL, ","'",D44,"', '",E44,"', ","'",F44,"', ","'",G44,"', ","'",#REF!,"');")</f>
        <v>#REF!</v>
      </c>
      <c r="K44" s="43" t="s">
        <v>155</v>
      </c>
      <c r="L44" s="44" t="s">
        <v>156</v>
      </c>
      <c r="M44"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5" spans="1:13" s="4" customFormat="1" ht="19.5" customHeight="1" x14ac:dyDescent="0.2">
      <c r="A45" s="70"/>
      <c r="B45" s="70"/>
      <c r="C45" s="57"/>
      <c r="D45" s="57"/>
      <c r="E45" s="57" t="s">
        <v>6</v>
      </c>
      <c r="F45" s="57" t="s">
        <v>61</v>
      </c>
      <c r="G45" s="57">
        <v>3</v>
      </c>
      <c r="H45" s="45">
        <v>39.25</v>
      </c>
      <c r="J45" s="57"/>
      <c r="K45" s="43"/>
      <c r="L45" s="44"/>
      <c r="M45" s="57"/>
    </row>
    <row r="46" spans="1:13" s="4" customFormat="1" ht="19.5" customHeight="1" x14ac:dyDescent="0.2">
      <c r="A46" s="70"/>
      <c r="B46" s="70"/>
      <c r="C46" s="57">
        <v>59</v>
      </c>
      <c r="D46" s="57" t="s">
        <v>111</v>
      </c>
      <c r="E46" s="57" t="s">
        <v>79</v>
      </c>
      <c r="F46" s="57" t="s">
        <v>61</v>
      </c>
      <c r="G46" s="57">
        <v>1</v>
      </c>
      <c r="H46" s="45">
        <v>32.340000000000003</v>
      </c>
      <c r="I46" s="10"/>
      <c r="J46" s="57" t="str">
        <f>CONCATENATE("INSERT INTO `medical_vacancies` (`id`, `keyOrganization`, `job`, `division`, `bet`, `measures`) VALUES (NULL, ","'",D46,"', '",E46,"', ","'",F46,"', ","'",G46,"', ","'",I47,"');")</f>
        <v>INSERT INTO `medical_vacancies` (`id`, `keyOrganization`, `job`, `division`, `bet`, `measures`) VALUES (NULL, 'lipetsk-med', 'врач скорой медицинской помощи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6" s="43" t="s">
        <v>155</v>
      </c>
      <c r="L46" s="44" t="s">
        <v>156</v>
      </c>
      <c r="M46"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7" spans="1:13" s="4" customFormat="1" ht="71.25" customHeight="1" x14ac:dyDescent="0.2">
      <c r="A47" s="70"/>
      <c r="B47" s="70"/>
      <c r="C47" s="57">
        <v>60</v>
      </c>
      <c r="D47" s="57" t="s">
        <v>111</v>
      </c>
      <c r="E47" s="57" t="s">
        <v>5</v>
      </c>
      <c r="F47" s="57" t="s">
        <v>60</v>
      </c>
      <c r="G47" s="57">
        <v>1</v>
      </c>
      <c r="H47" s="45">
        <v>33.130000000000003</v>
      </c>
      <c r="I47" s="57" t="s">
        <v>303</v>
      </c>
      <c r="J47" s="57" t="e">
        <f>CONCATENATE("INSERT INTO `medical_vacancies` (`id`, `keyOrganization`, `job`, `division`, `bet`, `measures`) VALUES (NULL, ","'",D47,"', '",E47,"', ","'",F47,"', ","'",G47,"', ","'",#REF!,"');")</f>
        <v>#REF!</v>
      </c>
      <c r="K47" s="43" t="s">
        <v>155</v>
      </c>
      <c r="L47" s="44" t="s">
        <v>156</v>
      </c>
      <c r="M47"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8" spans="1:13" s="4" customFormat="1" ht="65.25" customHeight="1" x14ac:dyDescent="0.2">
      <c r="A48" s="70"/>
      <c r="B48" s="70"/>
      <c r="C48" s="57"/>
      <c r="D48" s="57"/>
      <c r="E48" s="57" t="s">
        <v>275</v>
      </c>
      <c r="F48" s="57" t="s">
        <v>60</v>
      </c>
      <c r="G48" s="57">
        <v>1</v>
      </c>
      <c r="H48" s="45">
        <v>37.75</v>
      </c>
      <c r="I48" s="57" t="s">
        <v>303</v>
      </c>
      <c r="J48" s="57"/>
      <c r="K48" s="43"/>
      <c r="L48" s="44"/>
      <c r="M48" s="57"/>
    </row>
    <row r="49" spans="1:13" s="4" customFormat="1" ht="19.5" customHeight="1" x14ac:dyDescent="0.2">
      <c r="A49" s="70"/>
      <c r="B49" s="70"/>
      <c r="C49" s="57">
        <v>61</v>
      </c>
      <c r="D49" s="57" t="s">
        <v>111</v>
      </c>
      <c r="E49" s="57" t="s">
        <v>21</v>
      </c>
      <c r="F49" s="57" t="s">
        <v>61</v>
      </c>
      <c r="G49" s="57">
        <v>3</v>
      </c>
      <c r="H49" s="45">
        <v>45.73</v>
      </c>
      <c r="I49" s="57"/>
      <c r="J49" s="57" t="e">
        <f>CONCATENATE("INSERT INTO `medical_vacancies` (`id`, `keyOrganization`, `job`, `division`, `bet`, `measures`) VALUES (NULL, ","'",D49,"', '",E49,"', ","'",F49,"', ","'",G49,"', ","'",#REF!,"');")</f>
        <v>#REF!</v>
      </c>
      <c r="K49" s="43" t="s">
        <v>155</v>
      </c>
      <c r="L49" s="44" t="s">
        <v>156</v>
      </c>
      <c r="M49"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0" spans="1:13" s="4" customFormat="1" ht="75.75" customHeight="1" x14ac:dyDescent="0.2">
      <c r="A50" s="70"/>
      <c r="B50" s="70"/>
      <c r="C50" s="57">
        <v>63</v>
      </c>
      <c r="D50" s="57" t="s">
        <v>111</v>
      </c>
      <c r="E50" s="57" t="s">
        <v>69</v>
      </c>
      <c r="F50" s="57" t="s">
        <v>60</v>
      </c>
      <c r="G50" s="57">
        <v>2</v>
      </c>
      <c r="H50" s="45">
        <v>33.26</v>
      </c>
      <c r="I50" s="57" t="s">
        <v>303</v>
      </c>
      <c r="J50" s="57" t="str">
        <f t="shared" si="0"/>
        <v>INSERT INTO `medical_vacancies` (`id`, `keyOrganization`, `job`, `division`, `bet`, `measures`) VALUES (NULL, 'lipetsk-med', 'врач общей практики(семейный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0" s="43" t="s">
        <v>155</v>
      </c>
      <c r="L50" s="44" t="s">
        <v>156</v>
      </c>
      <c r="M50"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1" spans="1:13" s="4" customFormat="1" ht="29.25" customHeight="1" x14ac:dyDescent="0.2">
      <c r="A51" s="70"/>
      <c r="B51" s="70"/>
      <c r="C51" s="57"/>
      <c r="D51" s="57"/>
      <c r="E51" s="57" t="s">
        <v>37</v>
      </c>
      <c r="F51" s="57" t="s">
        <v>60</v>
      </c>
      <c r="G51" s="57">
        <v>2</v>
      </c>
      <c r="H51" s="45"/>
      <c r="J51" s="57"/>
      <c r="K51" s="43"/>
      <c r="L51" s="44"/>
      <c r="M51" s="57"/>
    </row>
    <row r="52" spans="1:13" s="4" customFormat="1" ht="29.25" customHeight="1" x14ac:dyDescent="0.2">
      <c r="A52" s="70"/>
      <c r="B52" s="70"/>
      <c r="C52" s="57"/>
      <c r="D52" s="57"/>
      <c r="E52" s="57" t="s">
        <v>307</v>
      </c>
      <c r="F52" s="57" t="s">
        <v>61</v>
      </c>
      <c r="G52" s="57">
        <v>1</v>
      </c>
      <c r="H52" s="45">
        <v>42.37</v>
      </c>
      <c r="I52" s="57" t="s">
        <v>303</v>
      </c>
      <c r="J52" s="57"/>
      <c r="K52" s="43"/>
      <c r="L52" s="44"/>
      <c r="M52" s="57"/>
    </row>
    <row r="53" spans="1:13" s="4" customFormat="1" ht="19.5" customHeight="1" x14ac:dyDescent="0.2">
      <c r="A53" s="70"/>
      <c r="B53" s="70"/>
      <c r="C53" s="57">
        <v>65</v>
      </c>
      <c r="D53" s="57" t="s">
        <v>111</v>
      </c>
      <c r="E53" s="57" t="s">
        <v>88</v>
      </c>
      <c r="F53" s="57" t="s">
        <v>61</v>
      </c>
      <c r="G53" s="57">
        <v>1</v>
      </c>
      <c r="H53" s="45">
        <v>32.340000000000003</v>
      </c>
      <c r="I53" s="57"/>
      <c r="J53" s="57" t="str">
        <f>CONCATENATE("INSERT INTO `medical_vacancies` (`id`, `keyOrganization`, `job`, `division`, `bet`, `measures`) VALUES (NULL, ","'",D53,"', '",E53,"', ","'",F53,"', ","'",G53,"', ","'",I49,"');")</f>
        <v>INSERT INTO `medical_vacancies` (`id`, `keyOrganization`, `job`, `division`, `bet`, `measures`) VALUES (NULL, 'lipetsk-med', 'врач-гериатр', 'стационар', '1', '');</v>
      </c>
      <c r="K53" s="43" t="s">
        <v>155</v>
      </c>
      <c r="L53" s="44" t="s">
        <v>156</v>
      </c>
      <c r="M53" s="57"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4" spans="1:13" s="4" customFormat="1" ht="19.5" customHeight="1" x14ac:dyDescent="0.2">
      <c r="A54" s="70"/>
      <c r="B54" s="70"/>
      <c r="C54" s="57">
        <v>66</v>
      </c>
      <c r="D54" s="57" t="s">
        <v>111</v>
      </c>
      <c r="E54" s="57" t="s">
        <v>88</v>
      </c>
      <c r="F54" s="57" t="s">
        <v>60</v>
      </c>
      <c r="G54" s="57">
        <v>1</v>
      </c>
      <c r="H54" s="45">
        <v>55.71</v>
      </c>
      <c r="I54" s="57"/>
      <c r="J54" s="57" t="e">
        <f>CONCATENATE("INSERT INTO `medical_vacancies` (`id`, `keyOrganization`, `job`, `division`, `bet`, `measures`) VALUES (NULL, ","'",D54,"', '",E54,"', ","'",F54,"', ","'",G54,"', ","'",#REF!,"');")</f>
        <v>#REF!</v>
      </c>
      <c r="K54" s="43" t="s">
        <v>155</v>
      </c>
      <c r="L54" s="44" t="s">
        <v>156</v>
      </c>
      <c r="M54" s="57" t="str">
        <f t="shared" ref="M54:M84" si="2">CONCATENATE(K54,D54,L54)</f>
        <v>&lt;div id='entry'&gt;&lt;/div&gt;
&lt;link rel='stylesheet' href='http://h90428dg.beget.tech/css/style_doctor.css'&gt;
&lt;script src='https://yastatic.net/s3/frontend/forms/_/embed.js'&gt;&lt;/script&gt;
&lt;script src='http://h90428dg.beget.tech/js/POST_Request.js'&gt;&lt;/script&gt;
&lt;script&gt;let data = display('lipetsk-med');&lt;/script&gt;</v>
      </c>
    </row>
    <row r="55" spans="1:13" s="4" customFormat="1" ht="19.5" customHeight="1" x14ac:dyDescent="0.2">
      <c r="A55" s="70"/>
      <c r="B55" s="70"/>
      <c r="C55" s="57">
        <v>67</v>
      </c>
      <c r="D55" s="57" t="s">
        <v>111</v>
      </c>
      <c r="E55" s="57" t="s">
        <v>276</v>
      </c>
      <c r="F55" s="57" t="s">
        <v>61</v>
      </c>
      <c r="G55" s="57">
        <v>3</v>
      </c>
      <c r="H55" s="45">
        <v>54.04</v>
      </c>
      <c r="I55" s="57"/>
      <c r="J55" s="57" t="e">
        <f>CONCATENATE("INSERT INTO `medical_vacancies` (`id`, `keyOrganization`, `job`, `division`, `bet`, `measures`) VALUES (NULL, ","'",D55,"', '",E55,"', ","'",F55,"', ","'",G55,"', ","'",#REF!,"');")</f>
        <v>#REF!</v>
      </c>
      <c r="K55" s="43" t="s">
        <v>155</v>
      </c>
      <c r="L55" s="44" t="s">
        <v>156</v>
      </c>
      <c r="M55" s="57"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6" spans="1:13" s="4" customFormat="1" ht="19.5" customHeight="1" x14ac:dyDescent="0.2">
      <c r="A56" s="70"/>
      <c r="B56" s="70"/>
      <c r="C56" s="57">
        <v>68</v>
      </c>
      <c r="D56" s="57" t="s">
        <v>111</v>
      </c>
      <c r="E56" s="57" t="s">
        <v>89</v>
      </c>
      <c r="F56" s="57" t="s">
        <v>82</v>
      </c>
      <c r="G56" s="57">
        <v>1</v>
      </c>
      <c r="H56" s="45">
        <v>30</v>
      </c>
      <c r="J56" s="57" t="str">
        <f>CONCATENATE("INSERT INTO `medical_vacancies` (`id`, `keyOrganization`, `job`, `division`, `bet`, `measures`) VALUES (NULL, ","'",D56,"', '",E56,"', ","'",F56,"', ","'",G56,"', ","'",I55,"');")</f>
        <v>INSERT INTO `medical_vacancies` (`id`, `keyOrganization`, `job`, `division`, `bet`, `measures`) VALUES (NULL, 'lipetsk-med', 'врач-рефлексотерапевт', 'поликлиника ', '1', '');</v>
      </c>
      <c r="K56" s="43" t="s">
        <v>155</v>
      </c>
      <c r="L56" s="44" t="s">
        <v>156</v>
      </c>
      <c r="M56" s="57"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7" spans="1:13" s="4" customFormat="1" ht="78" customHeight="1" x14ac:dyDescent="0.2">
      <c r="A57" s="70">
        <v>4</v>
      </c>
      <c r="B57" s="70" t="s">
        <v>366</v>
      </c>
      <c r="C57" s="57">
        <v>80</v>
      </c>
      <c r="D57" s="57" t="s">
        <v>112</v>
      </c>
      <c r="E57" s="57" t="s">
        <v>5</v>
      </c>
      <c r="F57" s="57" t="s">
        <v>60</v>
      </c>
      <c r="G57" s="57">
        <v>2</v>
      </c>
      <c r="H57" s="45">
        <v>70</v>
      </c>
      <c r="I57" s="57" t="s">
        <v>303</v>
      </c>
      <c r="J57" s="57" t="str">
        <f>CONCATENATE("INSERT INTO `medical_vacancies` (`id`, `keyOrganization`, `job`, `division`, `bet`, `measures`) VALUES (NULL, ","'",D57,"', '",E58,"', ","'",F58,"', ","'",G58,"', ","'",I58,"');")</f>
        <v>INSERT INTO `medical_vacancies` (`id`, `keyOrganization`, `job`, `division`, `bet`, `measures`) VALUES (NULL, 'lipetsk-gor-det-bolnitsa-1', 'врач-педиатр участковый', 'поликлиника', '10',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7" s="43" t="s">
        <v>155</v>
      </c>
      <c r="L57" s="44" t="s">
        <v>156</v>
      </c>
      <c r="M57" s="57"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8" spans="1:13" s="4" customFormat="1" ht="19.5" customHeight="1" x14ac:dyDescent="0.2">
      <c r="A58" s="70"/>
      <c r="B58" s="70"/>
      <c r="C58" s="57"/>
      <c r="D58" s="57"/>
      <c r="E58" s="57" t="s">
        <v>10</v>
      </c>
      <c r="F58" s="57" t="s">
        <v>60</v>
      </c>
      <c r="G58" s="57">
        <v>10</v>
      </c>
      <c r="H58" s="45">
        <v>78</v>
      </c>
      <c r="I58" s="57" t="s">
        <v>303</v>
      </c>
      <c r="J58" s="57"/>
      <c r="K58" s="43"/>
      <c r="L58" s="44"/>
      <c r="M58" s="57"/>
    </row>
    <row r="59" spans="1:13" s="4" customFormat="1" ht="19.5" customHeight="1" x14ac:dyDescent="0.2">
      <c r="A59" s="70"/>
      <c r="B59" s="70"/>
      <c r="C59" s="57">
        <v>81</v>
      </c>
      <c r="D59" s="57" t="s">
        <v>112</v>
      </c>
      <c r="E59" s="57" t="s">
        <v>30</v>
      </c>
      <c r="F59" s="57" t="s">
        <v>60</v>
      </c>
      <c r="G59" s="57">
        <v>10</v>
      </c>
      <c r="H59" s="45">
        <v>54.25</v>
      </c>
      <c r="I59" s="57" t="s">
        <v>303</v>
      </c>
      <c r="J59" s="57" t="str">
        <f t="shared" ref="J59:J79" si="3">CONCATENATE("INSERT INTO `medical_vacancies` (`id`, `keyOrganization`, `job`, `division`, `bet`, `measures`) VALUES (NULL, ","'",D59,"', '",E59,"', ","'",F59,"', ","'",G59,"', ","'",I59,"');")</f>
        <v>INSERT INTO `medical_vacancies` (`id`, `keyOrganization`, `job`, `division`, `bet`, `measures`) VALUES (NULL, 'lipetsk-gor-det-bolnitsa-1', 'врач-педиатр ', 'поликлиника', '10',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9" s="43" t="s">
        <v>155</v>
      </c>
      <c r="L59" s="44" t="s">
        <v>156</v>
      </c>
      <c r="M59" s="57"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0" spans="1:13" s="4" customFormat="1" ht="19.5" customHeight="1" x14ac:dyDescent="0.2">
      <c r="A60" s="70"/>
      <c r="B60" s="70"/>
      <c r="C60" s="57">
        <v>82</v>
      </c>
      <c r="D60" s="57" t="s">
        <v>112</v>
      </c>
      <c r="E60" s="57" t="s">
        <v>17</v>
      </c>
      <c r="F60" s="57" t="s">
        <v>60</v>
      </c>
      <c r="G60" s="57">
        <v>1</v>
      </c>
      <c r="H60" s="45">
        <v>54.25</v>
      </c>
      <c r="J60" s="57" t="str">
        <f>CONCATENATE("INSERT INTO `medical_vacancies` (`id`, `keyOrganization`, `job`, `division`, `bet`, `measures`) VALUES (NULL, ","'",D60,"', '",E60,"', ","'",F60,"', ","'",G60,"', ","'",I57,"');")</f>
        <v>INSERT INTO `medical_vacancies` (`id`, `keyOrganization`, `job`, `division`, `bet`, `measures`) VALUES (NULL, 'lipetsk-gor-det-bolnitsa-1',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0" s="43" t="s">
        <v>155</v>
      </c>
      <c r="L60" s="44" t="s">
        <v>156</v>
      </c>
      <c r="M60" s="57"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1" spans="1:13" s="4" customFormat="1" ht="19.5" customHeight="1" x14ac:dyDescent="0.2">
      <c r="A61" s="70"/>
      <c r="B61" s="70"/>
      <c r="C61" s="57">
        <v>83</v>
      </c>
      <c r="D61" s="57" t="s">
        <v>112</v>
      </c>
      <c r="E61" s="57" t="s">
        <v>6</v>
      </c>
      <c r="F61" s="57" t="s">
        <v>60</v>
      </c>
      <c r="G61" s="57">
        <v>2</v>
      </c>
      <c r="H61" s="45">
        <v>70</v>
      </c>
      <c r="I61" s="57"/>
      <c r="J61" s="57" t="str">
        <f t="shared" si="3"/>
        <v>INSERT INTO `medical_vacancies` (`id`, `keyOrganization`, `job`, `division`, `bet`, `measures`) VALUES (NULL, 'lipetsk-gor-det-bolnitsa-1', 'врач-невролог', 'поликлиника', '2', '');</v>
      </c>
      <c r="K61" s="43" t="s">
        <v>155</v>
      </c>
      <c r="L61" s="44" t="s">
        <v>156</v>
      </c>
      <c r="M61" s="57"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2" spans="1:13" s="4" customFormat="1" ht="19.5" customHeight="1" x14ac:dyDescent="0.2">
      <c r="A62" s="70"/>
      <c r="B62" s="70"/>
      <c r="C62" s="57">
        <v>84</v>
      </c>
      <c r="D62" s="57" t="s">
        <v>112</v>
      </c>
      <c r="E62" s="57" t="s">
        <v>298</v>
      </c>
      <c r="F62" s="57" t="s">
        <v>60</v>
      </c>
      <c r="G62" s="57">
        <v>1</v>
      </c>
      <c r="H62" s="45">
        <v>70</v>
      </c>
      <c r="I62" s="57"/>
      <c r="J62" s="57" t="str">
        <f t="shared" si="3"/>
        <v>INSERT INTO `medical_vacancies` (`id`, `keyOrganization`, `job`, `division`, `bet`, `measures`) VALUES (NULL, 'lipetsk-gor-det-bolnitsa-1', 'врач-детский эндокринолог', 'поликлиника', '1', '');</v>
      </c>
      <c r="K62" s="43" t="s">
        <v>155</v>
      </c>
      <c r="L62" s="44" t="s">
        <v>156</v>
      </c>
      <c r="M62" s="57"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3" spans="1:13" s="4" customFormat="1" ht="19.5" customHeight="1" x14ac:dyDescent="0.2">
      <c r="A63" s="70"/>
      <c r="B63" s="70"/>
      <c r="C63" s="57"/>
      <c r="D63" s="57"/>
      <c r="E63" s="57" t="s">
        <v>62</v>
      </c>
      <c r="F63" s="57" t="s">
        <v>60</v>
      </c>
      <c r="G63" s="57">
        <v>1</v>
      </c>
      <c r="H63" s="45"/>
      <c r="I63" s="57"/>
      <c r="J63" s="57"/>
      <c r="K63" s="43"/>
      <c r="L63" s="44"/>
      <c r="M63" s="57"/>
    </row>
    <row r="64" spans="1:13" s="4" customFormat="1" ht="19.5" customHeight="1" x14ac:dyDescent="0.2">
      <c r="A64" s="70"/>
      <c r="B64" s="70"/>
      <c r="C64" s="57">
        <v>85</v>
      </c>
      <c r="D64" s="57" t="s">
        <v>112</v>
      </c>
      <c r="E64" s="57" t="s">
        <v>31</v>
      </c>
      <c r="F64" s="57" t="s">
        <v>60</v>
      </c>
      <c r="G64" s="57">
        <v>1</v>
      </c>
      <c r="H64" s="45">
        <v>54.25</v>
      </c>
      <c r="I64" s="57"/>
      <c r="J64" s="57" t="str">
        <f t="shared" si="3"/>
        <v>INSERT INTO `medical_vacancies` (`id`, `keyOrganization`, `job`, `division`, `bet`, `measures`) VALUES (NULL, 'lipetsk-gor-det-bolnitsa-1', 'врач-детский хирург', 'поликлиника', '1', '');</v>
      </c>
      <c r="K64" s="43" t="s">
        <v>155</v>
      </c>
      <c r="L64" s="44" t="s">
        <v>156</v>
      </c>
      <c r="M64" s="57"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5" spans="1:13" s="4" customFormat="1" ht="78" customHeight="1" x14ac:dyDescent="0.2">
      <c r="A65" s="72">
        <v>5</v>
      </c>
      <c r="B65" s="68" t="s">
        <v>362</v>
      </c>
      <c r="C65" s="57">
        <v>92</v>
      </c>
      <c r="D65" s="57" t="s">
        <v>113</v>
      </c>
      <c r="E65" s="57" t="s">
        <v>13</v>
      </c>
      <c r="F65" s="57" t="s">
        <v>60</v>
      </c>
      <c r="G65" s="57">
        <v>5</v>
      </c>
      <c r="H65" s="45">
        <v>60</v>
      </c>
      <c r="I65" s="57" t="s">
        <v>303</v>
      </c>
      <c r="J65" s="57" t="str">
        <f t="shared" si="3"/>
        <v>INSERT INTO `medical_vacancies` (`id`, `keyOrganization`, `job`, `division`, `bet`, `measures`) VALUES (NULL, 'lipetsk-gor-policlinica-1', 'врач-терапевт участковый',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5" s="43" t="s">
        <v>155</v>
      </c>
      <c r="L65" s="44" t="s">
        <v>156</v>
      </c>
      <c r="M65"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6" spans="1:13" s="4" customFormat="1" ht="19.5" customHeight="1" x14ac:dyDescent="0.2">
      <c r="A66" s="73"/>
      <c r="B66" s="69"/>
      <c r="C66" s="57">
        <v>94</v>
      </c>
      <c r="D66" s="57" t="s">
        <v>113</v>
      </c>
      <c r="E66" s="57" t="s">
        <v>21</v>
      </c>
      <c r="F66" s="57" t="s">
        <v>60</v>
      </c>
      <c r="G66" s="57">
        <v>3</v>
      </c>
      <c r="H66" s="45">
        <v>50</v>
      </c>
      <c r="I66" s="57"/>
      <c r="J66" s="57" t="str">
        <f t="shared" si="3"/>
        <v>INSERT INTO `medical_vacancies` (`id`, `keyOrganization`, `job`, `division`, `bet`, `measures`) VALUES (NULL, 'lipetsk-gor-policlinica-1', 'врач-хирург', 'поликлиника', '3', '');</v>
      </c>
      <c r="K66" s="43" t="s">
        <v>155</v>
      </c>
      <c r="L66" s="44" t="s">
        <v>156</v>
      </c>
      <c r="M66"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7" spans="1:13" s="4" customFormat="1" ht="19.5" customHeight="1" x14ac:dyDescent="0.2">
      <c r="A67" s="73"/>
      <c r="B67" s="69"/>
      <c r="C67" s="57"/>
      <c r="D67" s="57"/>
      <c r="E67" s="57" t="s">
        <v>24</v>
      </c>
      <c r="F67" s="57" t="s">
        <v>60</v>
      </c>
      <c r="G67" s="57">
        <v>2</v>
      </c>
      <c r="H67" s="45"/>
      <c r="I67" s="57" t="s">
        <v>303</v>
      </c>
      <c r="J67" s="57"/>
      <c r="K67" s="43"/>
      <c r="L67" s="44"/>
      <c r="M67" s="57"/>
    </row>
    <row r="68" spans="1:13" s="4" customFormat="1" ht="19.5" customHeight="1" x14ac:dyDescent="0.2">
      <c r="A68" s="73"/>
      <c r="B68" s="69"/>
      <c r="C68" s="57"/>
      <c r="D68" s="57"/>
      <c r="E68" s="57" t="s">
        <v>39</v>
      </c>
      <c r="F68" s="57" t="s">
        <v>60</v>
      </c>
      <c r="G68" s="57">
        <v>2</v>
      </c>
      <c r="H68" s="45"/>
      <c r="I68" s="57"/>
      <c r="J68" s="57"/>
      <c r="K68" s="43"/>
      <c r="L68" s="44"/>
      <c r="M68" s="57"/>
    </row>
    <row r="69" spans="1:13" s="4" customFormat="1" ht="27.75" customHeight="1" x14ac:dyDescent="0.2">
      <c r="A69" s="73"/>
      <c r="B69" s="69"/>
      <c r="C69" s="57">
        <v>95</v>
      </c>
      <c r="D69" s="57" t="s">
        <v>113</v>
      </c>
      <c r="E69" s="57" t="s">
        <v>37</v>
      </c>
      <c r="F69" s="57" t="s">
        <v>60</v>
      </c>
      <c r="G69" s="57">
        <v>3</v>
      </c>
      <c r="H69" s="45">
        <v>45</v>
      </c>
      <c r="I69" s="57"/>
      <c r="J69" s="57" t="str">
        <f t="shared" si="3"/>
        <v>INSERT INTO `medical_vacancies` (`id`, `keyOrganization`, `job`, `division`, `bet`, `measures`) VALUES (NULL, 'lipetsk-gor-policlinica-1', 'врач-стоматолог-терапевт', 'поликлиника', '3', '');</v>
      </c>
      <c r="K69" s="43" t="s">
        <v>155</v>
      </c>
      <c r="L69" s="44" t="s">
        <v>156</v>
      </c>
      <c r="M69"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0" spans="1:13" s="4" customFormat="1" ht="24" customHeight="1" x14ac:dyDescent="0.2">
      <c r="A70" s="73"/>
      <c r="B70" s="69"/>
      <c r="C70" s="57"/>
      <c r="D70" s="57"/>
      <c r="E70" s="57" t="s">
        <v>16</v>
      </c>
      <c r="F70" s="57" t="s">
        <v>60</v>
      </c>
      <c r="G70" s="57">
        <v>1</v>
      </c>
      <c r="H70" s="45"/>
      <c r="I70" s="57"/>
      <c r="J70" s="57"/>
      <c r="K70" s="43"/>
      <c r="L70" s="44"/>
      <c r="M70" s="57"/>
    </row>
    <row r="71" spans="1:13" s="4" customFormat="1" ht="24" customHeight="1" x14ac:dyDescent="0.2">
      <c r="A71" s="73"/>
      <c r="B71" s="69"/>
      <c r="C71" s="57"/>
      <c r="D71" s="57"/>
      <c r="E71" s="50" t="s">
        <v>49</v>
      </c>
      <c r="F71" s="51" t="s">
        <v>60</v>
      </c>
      <c r="G71" s="50">
        <v>1</v>
      </c>
      <c r="H71" s="45"/>
      <c r="I71" s="57" t="s">
        <v>303</v>
      </c>
      <c r="J71" s="57"/>
      <c r="K71" s="43"/>
      <c r="L71" s="44"/>
      <c r="M71" s="57"/>
    </row>
    <row r="72" spans="1:13" s="4" customFormat="1" ht="19.5" customHeight="1" x14ac:dyDescent="0.2">
      <c r="A72" s="73"/>
      <c r="B72" s="69"/>
      <c r="C72" s="57">
        <v>103</v>
      </c>
      <c r="D72" s="57" t="s">
        <v>114</v>
      </c>
      <c r="E72" s="57" t="s">
        <v>356</v>
      </c>
      <c r="F72" s="57" t="s">
        <v>60</v>
      </c>
      <c r="G72" s="57">
        <v>1</v>
      </c>
      <c r="H72" s="45">
        <v>64</v>
      </c>
      <c r="I72" s="10"/>
      <c r="J72" s="57" t="e">
        <f>CONCATENATE("INSERT INTO `medical_vacancies` (`id`, `keyOrganization`, `job`, `division`, `bet`, `measures`) VALUES (NULL, ","'",D72,"', '",E72,"', ","'",F72,"', ","'",G72,"', ","'",#REF!,"');")</f>
        <v>#REF!</v>
      </c>
      <c r="K72" s="43" t="s">
        <v>155</v>
      </c>
      <c r="L72" s="44" t="s">
        <v>156</v>
      </c>
      <c r="M72"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3" spans="1:13" s="4" customFormat="1" ht="19.5" customHeight="1" x14ac:dyDescent="0.2">
      <c r="A73" s="73"/>
      <c r="B73" s="69"/>
      <c r="C73" s="57"/>
      <c r="D73" s="57"/>
      <c r="E73" s="57" t="s">
        <v>7</v>
      </c>
      <c r="F73" s="57" t="s">
        <v>60</v>
      </c>
      <c r="G73" s="57">
        <v>1</v>
      </c>
      <c r="H73" s="45">
        <v>45</v>
      </c>
      <c r="I73" s="57"/>
      <c r="J73" s="57"/>
      <c r="K73" s="43"/>
      <c r="L73" s="44"/>
      <c r="M73" s="57"/>
    </row>
    <row r="74" spans="1:13" s="4" customFormat="1" ht="19.5" customHeight="1" x14ac:dyDescent="0.2">
      <c r="A74" s="73"/>
      <c r="B74" s="69"/>
      <c r="C74" s="57"/>
      <c r="D74" s="57"/>
      <c r="E74" s="57" t="s">
        <v>2</v>
      </c>
      <c r="F74" s="57" t="s">
        <v>60</v>
      </c>
      <c r="G74" s="57">
        <v>1</v>
      </c>
      <c r="H74" s="45"/>
      <c r="I74" s="57" t="s">
        <v>303</v>
      </c>
      <c r="J74" s="57"/>
      <c r="K74" s="43"/>
      <c r="L74" s="44"/>
      <c r="M74" s="57"/>
    </row>
    <row r="75" spans="1:13" s="4" customFormat="1" ht="19.5" customHeight="1" x14ac:dyDescent="0.2">
      <c r="A75" s="73"/>
      <c r="B75" s="69"/>
      <c r="C75" s="57"/>
      <c r="D75" s="57"/>
      <c r="E75" s="57" t="s">
        <v>4</v>
      </c>
      <c r="F75" s="57" t="s">
        <v>60</v>
      </c>
      <c r="G75" s="57">
        <v>2</v>
      </c>
      <c r="H75" s="45">
        <v>40</v>
      </c>
      <c r="I75" s="57"/>
      <c r="J75" s="57"/>
      <c r="K75" s="43"/>
      <c r="L75" s="44"/>
      <c r="M75" s="57"/>
    </row>
    <row r="76" spans="1:13" s="4" customFormat="1" ht="19.5" customHeight="1" x14ac:dyDescent="0.2">
      <c r="A76" s="73"/>
      <c r="B76" s="69"/>
      <c r="C76" s="57"/>
      <c r="D76" s="57"/>
      <c r="E76" s="57" t="s">
        <v>9</v>
      </c>
      <c r="F76" s="57" t="s">
        <v>60</v>
      </c>
      <c r="G76" s="57">
        <v>2</v>
      </c>
      <c r="H76" s="45">
        <v>35</v>
      </c>
      <c r="I76" s="57"/>
      <c r="J76" s="57"/>
      <c r="K76" s="43"/>
      <c r="L76" s="44"/>
      <c r="M76" s="57"/>
    </row>
    <row r="77" spans="1:13" s="4" customFormat="1" ht="19.5" customHeight="1" x14ac:dyDescent="0.2">
      <c r="A77" s="73"/>
      <c r="B77" s="69"/>
      <c r="C77" s="57"/>
      <c r="D77" s="57"/>
      <c r="E77" s="57" t="s">
        <v>62</v>
      </c>
      <c r="F77" s="57" t="s">
        <v>60</v>
      </c>
      <c r="G77" s="57">
        <v>2</v>
      </c>
      <c r="H77" s="45">
        <v>35</v>
      </c>
      <c r="I77" s="10"/>
      <c r="J77" s="57"/>
      <c r="K77" s="43"/>
      <c r="L77" s="44"/>
      <c r="M77" s="57"/>
    </row>
    <row r="78" spans="1:13" s="4" customFormat="1" ht="19.5" customHeight="1" x14ac:dyDescent="0.2">
      <c r="A78" s="73"/>
      <c r="B78" s="69"/>
      <c r="C78" s="57"/>
      <c r="D78" s="57"/>
      <c r="E78" s="57" t="s">
        <v>11</v>
      </c>
      <c r="F78" s="57" t="s">
        <v>60</v>
      </c>
      <c r="G78" s="57">
        <v>2</v>
      </c>
      <c r="H78" s="45">
        <v>35</v>
      </c>
      <c r="I78" s="57" t="s">
        <v>303</v>
      </c>
      <c r="J78" s="57"/>
      <c r="K78" s="43"/>
      <c r="L78" s="44"/>
      <c r="M78" s="57"/>
    </row>
    <row r="79" spans="1:13" s="4" customFormat="1" ht="36" customHeight="1" x14ac:dyDescent="0.2">
      <c r="A79" s="72">
        <v>6</v>
      </c>
      <c r="B79" s="72" t="s">
        <v>342</v>
      </c>
      <c r="C79" s="53">
        <v>112</v>
      </c>
      <c r="D79" s="53" t="s">
        <v>115</v>
      </c>
      <c r="E79" s="57" t="s">
        <v>13</v>
      </c>
      <c r="F79" s="57" t="s">
        <v>60</v>
      </c>
      <c r="G79" s="57">
        <v>2</v>
      </c>
      <c r="H79" s="54" t="s">
        <v>268</v>
      </c>
      <c r="I79" s="57" t="s">
        <v>303</v>
      </c>
      <c r="J79" s="57" t="str">
        <f t="shared" si="3"/>
        <v>INSERT INTO `medical_vacancies` (`id`, `keyOrganization`, `job`, `division`, `bet`, `measures`) VALUES (NULL, 'lipetsk-gor-policlinica-4',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9" s="43" t="s">
        <v>155</v>
      </c>
      <c r="L79" s="44" t="s">
        <v>156</v>
      </c>
      <c r="M79"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0" spans="1:13" s="4" customFormat="1" ht="21" customHeight="1" x14ac:dyDescent="0.2">
      <c r="A80" s="73"/>
      <c r="B80" s="73"/>
      <c r="C80" s="53">
        <v>113</v>
      </c>
      <c r="D80" s="53" t="s">
        <v>115</v>
      </c>
      <c r="E80" s="57" t="s">
        <v>11</v>
      </c>
      <c r="F80" s="57" t="s">
        <v>60</v>
      </c>
      <c r="G80" s="57">
        <v>1</v>
      </c>
      <c r="H80" s="54" t="s">
        <v>264</v>
      </c>
      <c r="I80" s="57" t="s">
        <v>303</v>
      </c>
      <c r="J80" s="57" t="str">
        <f>CONCATENATE("INSERT INTO `medical_vacancies` (`id`, `keyOrganization`, `job`, `division`, `bet`, `measures`) VALUES (NULL, ","'",D80,"', '",E80,"', ","'",F80,"', ","'",G80,"', ","'",I80,"');")</f>
        <v>INSERT INTO `medical_vacancies` (`id`, `keyOrganization`, `job`, `division`, `bet`, `measures`) VALUES (NULL, 'lipetsk-gor-policlinica-4',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0" s="43" t="s">
        <v>155</v>
      </c>
      <c r="L80" s="44" t="s">
        <v>156</v>
      </c>
      <c r="M80"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1" spans="1:13" s="4" customFormat="1" ht="20.25" customHeight="1" x14ac:dyDescent="0.2">
      <c r="A81" s="73"/>
      <c r="B81" s="73"/>
      <c r="C81" s="53">
        <v>114</v>
      </c>
      <c r="D81" s="53" t="s">
        <v>115</v>
      </c>
      <c r="E81" s="57" t="s">
        <v>8</v>
      </c>
      <c r="F81" s="57" t="s">
        <v>60</v>
      </c>
      <c r="G81" s="57">
        <v>1</v>
      </c>
      <c r="H81" s="54" t="s">
        <v>266</v>
      </c>
      <c r="J81" s="57" t="e">
        <f>CONCATENATE("INSERT INTO `medical_vacancies` (`id`, `keyOrganization`, `job`, `division`, `bet`, `measures`) VALUES (NULL, ","'",D81,"', '",E81,"', ","'",F81,"', ","'",G81,"', ","'",#REF!,"');")</f>
        <v>#REF!</v>
      </c>
      <c r="K81" s="43" t="s">
        <v>155</v>
      </c>
      <c r="L81" s="44" t="s">
        <v>156</v>
      </c>
      <c r="M81"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2" spans="1:13" s="4" customFormat="1" ht="24" customHeight="1" x14ac:dyDescent="0.2">
      <c r="A82" s="73"/>
      <c r="B82" s="73"/>
      <c r="C82" s="53">
        <v>115</v>
      </c>
      <c r="D82" s="53" t="s">
        <v>115</v>
      </c>
      <c r="E82" s="57" t="s">
        <v>5</v>
      </c>
      <c r="F82" s="57" t="s">
        <v>60</v>
      </c>
      <c r="G82" s="57">
        <v>1</v>
      </c>
      <c r="H82" s="54" t="s">
        <v>269</v>
      </c>
      <c r="I82" s="57" t="s">
        <v>303</v>
      </c>
      <c r="J82" s="57" t="e">
        <f>CONCATENATE("INSERT INTO `medical_vacancies` (`id`, `keyOrganization`, `job`, `division`, `bet`, `measures`) VALUES (NULL, ","'",D82,"', '",E82,"', ","'",F82,"', ","'",G82,"', ","'",#REF!,"');")</f>
        <v>#REF!</v>
      </c>
      <c r="K82" s="43" t="s">
        <v>155</v>
      </c>
      <c r="L82" s="44" t="s">
        <v>156</v>
      </c>
      <c r="M82"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3" spans="1:13" s="4" customFormat="1" ht="19.5" customHeight="1" x14ac:dyDescent="0.2">
      <c r="A83" s="73"/>
      <c r="B83" s="73"/>
      <c r="C83" s="53">
        <v>116</v>
      </c>
      <c r="D83" s="53" t="s">
        <v>115</v>
      </c>
      <c r="E83" s="57" t="s">
        <v>16</v>
      </c>
      <c r="F83" s="57" t="s">
        <v>60</v>
      </c>
      <c r="G83" s="57">
        <v>1</v>
      </c>
      <c r="H83" s="54" t="s">
        <v>267</v>
      </c>
      <c r="I83" s="10"/>
      <c r="J83" s="57" t="e">
        <f>CONCATENATE("INSERT INTO `medical_vacancies` (`id`, `keyOrganization`, `job`, `division`, `bet`, `measures`) VALUES (NULL, ","'",D83,"', '",E83,"', ","'",F83,"', ","'",G83,"', ","'",#REF!,"');")</f>
        <v>#REF!</v>
      </c>
      <c r="K83" s="43" t="s">
        <v>155</v>
      </c>
      <c r="L83" s="44" t="s">
        <v>156</v>
      </c>
      <c r="M83"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4" spans="1:13" s="4" customFormat="1" ht="19.5" customHeight="1" x14ac:dyDescent="0.2">
      <c r="A84" s="73"/>
      <c r="B84" s="73"/>
      <c r="C84" s="53">
        <v>117</v>
      </c>
      <c r="D84" s="53" t="s">
        <v>115</v>
      </c>
      <c r="E84" s="51" t="s">
        <v>21</v>
      </c>
      <c r="F84" s="51" t="s">
        <v>60</v>
      </c>
      <c r="G84" s="51">
        <v>2</v>
      </c>
      <c r="H84" s="54" t="s">
        <v>265</v>
      </c>
      <c r="I84" s="10"/>
      <c r="J84" s="57" t="str">
        <f>CONCATENATE("INSERT INTO `medical_vacancies` (`id`, `keyOrganization`, `job`, `division`, `bet`, `measures`) VALUES (NULL, ","'",D84,"', '",E84,"', ","'",F84,"', ","'",G84,"', ","'",I82,"');")</f>
        <v>INSERT INTO `medical_vacancies` (`id`, `keyOrganization`, `job`, `division`, `bet`, `measures`) VALUES (NULL, 'lipetsk-gor-policlinica-4', 'врач-хирург',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4" s="43" t="s">
        <v>155</v>
      </c>
      <c r="L84" s="44" t="s">
        <v>156</v>
      </c>
      <c r="M84" s="57"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5" spans="1:13" s="4" customFormat="1" ht="19.5" customHeight="1" x14ac:dyDescent="0.2">
      <c r="A85" s="73"/>
      <c r="B85" s="73"/>
      <c r="C85" s="57">
        <v>135</v>
      </c>
      <c r="D85" s="57" t="s">
        <v>116</v>
      </c>
      <c r="E85" s="57" t="s">
        <v>10</v>
      </c>
      <c r="F85" s="57" t="s">
        <v>60</v>
      </c>
      <c r="G85" s="57">
        <v>1</v>
      </c>
      <c r="H85" s="45">
        <v>50</v>
      </c>
      <c r="I85" s="57" t="s">
        <v>303</v>
      </c>
      <c r="J85" s="57" t="str">
        <f t="shared" ref="J85:J96" si="4">CONCATENATE("INSERT INTO `medical_vacancies` (`id`, `keyOrganization`, `job`, `division`, `bet`, `measures`) VALUES (NULL, ","'",D85,"', '",E85,"', ","'",F85,"', ","'",G85,"', ","'",I85,"');")</f>
        <v>INSERT INTO `medical_vacancies` (`id`, `keyOrganization`, `job`, `division`, `bet`, `measures`) VALUES (NULL, 'lipetsk-gor-policlinica-7',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5" s="43" t="s">
        <v>155</v>
      </c>
      <c r="L85" s="44" t="s">
        <v>156</v>
      </c>
      <c r="M85" s="57" t="str">
        <f t="shared" ref="M85:M109" si="5">CONCATENATE(K85,D85,L85)</f>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86" spans="1:13" s="4" customFormat="1" ht="19.5" customHeight="1" x14ac:dyDescent="0.2">
      <c r="A86" s="73"/>
      <c r="B86" s="73"/>
      <c r="C86" s="57">
        <v>136</v>
      </c>
      <c r="D86" s="57" t="s">
        <v>116</v>
      </c>
      <c r="E86" s="57" t="s">
        <v>24</v>
      </c>
      <c r="F86" s="57" t="s">
        <v>60</v>
      </c>
      <c r="G86" s="57">
        <v>2</v>
      </c>
      <c r="H86" s="45">
        <v>50</v>
      </c>
      <c r="I86" s="57" t="s">
        <v>303</v>
      </c>
      <c r="J86" s="57" t="str">
        <f t="shared" si="4"/>
        <v>INSERT INTO `medical_vacancies` (`id`, `keyOrganization`, `job`, `division`, `bet`, `measures`) VALUES (NULL, 'lipetsk-gor-policlinica-7', 'врач общей практики (семейный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6" s="43" t="s">
        <v>155</v>
      </c>
      <c r="L86" s="44" t="s">
        <v>156</v>
      </c>
      <c r="M86" s="57"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87" spans="1:13" s="4" customFormat="1" ht="19.5" customHeight="1" x14ac:dyDescent="0.2">
      <c r="A87" s="73"/>
      <c r="B87" s="73"/>
      <c r="C87" s="57">
        <v>137</v>
      </c>
      <c r="D87" s="57" t="s">
        <v>116</v>
      </c>
      <c r="E87" s="55" t="s">
        <v>9</v>
      </c>
      <c r="F87" s="55" t="s">
        <v>60</v>
      </c>
      <c r="G87" s="57">
        <v>1</v>
      </c>
      <c r="H87" s="45"/>
      <c r="I87" s="57"/>
      <c r="J87" s="57" t="str">
        <f t="shared" si="4"/>
        <v>INSERT INTO `medical_vacancies` (`id`, `keyOrganization`, `job`, `division`, `bet`, `measures`) VALUES (NULL, 'lipetsk-gor-policlinica-7', 'врач-рентгенолог', 'поликлиника', '1', '');</v>
      </c>
      <c r="K87" s="43" t="s">
        <v>155</v>
      </c>
      <c r="L87" s="44" t="s">
        <v>156</v>
      </c>
      <c r="M87" s="57"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88" spans="1:13" s="4" customFormat="1" ht="100.5" customHeight="1" x14ac:dyDescent="0.25">
      <c r="A88" s="63">
        <v>7</v>
      </c>
      <c r="B88" s="62" t="s">
        <v>94</v>
      </c>
      <c r="C88" s="57"/>
      <c r="D88" s="57"/>
      <c r="E88" s="57" t="s">
        <v>287</v>
      </c>
      <c r="F88" s="57"/>
      <c r="G88" s="57">
        <v>1</v>
      </c>
      <c r="H88" s="10"/>
      <c r="I88" s="10"/>
      <c r="J88" s="57"/>
      <c r="K88" s="43"/>
      <c r="L88" s="44"/>
      <c r="M88" s="57"/>
    </row>
    <row r="89" spans="1:13" s="4" customFormat="1" ht="82.5" customHeight="1" x14ac:dyDescent="0.2">
      <c r="A89" s="62">
        <v>8</v>
      </c>
      <c r="B89" s="62" t="s">
        <v>52</v>
      </c>
      <c r="C89" s="57">
        <v>141</v>
      </c>
      <c r="D89" s="57" t="s">
        <v>117</v>
      </c>
      <c r="E89" s="57" t="s">
        <v>37</v>
      </c>
      <c r="F89" s="57" t="s">
        <v>60</v>
      </c>
      <c r="G89" s="57">
        <v>1</v>
      </c>
      <c r="H89" s="45">
        <v>50</v>
      </c>
      <c r="I89" s="57"/>
      <c r="J89" s="57" t="str">
        <f t="shared" si="4"/>
        <v>INSERT INTO `medical_vacancies` (`id`, `keyOrganization`, `job`, `division`, `bet`, `measures`) VALUES (NULL, 'lipetsk-stom-policlinica-2', 'врач-стоматолог-терапевт', 'поликлиника', '1', '');</v>
      </c>
      <c r="K89" s="43" t="s">
        <v>155</v>
      </c>
      <c r="L89" s="44" t="s">
        <v>156</v>
      </c>
      <c r="M89" s="57" t="str">
        <f t="shared" si="5"/>
        <v>&lt;div id='entry'&gt;&lt;/div&gt;
&lt;link rel='stylesheet' href='http://h90428dg.beget.tech/css/style_doctor.css'&gt;
&lt;script src='https://yastatic.net/s3/frontend/forms/_/embed.js'&gt;&lt;/script&gt;
&lt;script src='http://h90428dg.beget.tech/js/POST_Request.js'&gt;&lt;/script&gt;
&lt;script&gt;let data = display('lipetsk-stom-policlinica-2');&lt;/script&gt;</v>
      </c>
    </row>
    <row r="90" spans="1:13" s="4" customFormat="1" ht="19.5" customHeight="1" x14ac:dyDescent="0.2">
      <c r="A90" s="70">
        <v>9</v>
      </c>
      <c r="B90" s="70" t="s">
        <v>53</v>
      </c>
      <c r="C90" s="57">
        <v>143</v>
      </c>
      <c r="D90" s="57" t="s">
        <v>118</v>
      </c>
      <c r="E90" s="57" t="s">
        <v>39</v>
      </c>
      <c r="F90" s="57" t="s">
        <v>60</v>
      </c>
      <c r="G90" s="57">
        <v>1</v>
      </c>
      <c r="H90" s="45"/>
      <c r="I90" s="57"/>
      <c r="J90" s="57" t="e">
        <f>CONCATENATE("INSERT INTO `medical_vacancies` (`id`, `keyOrganization`, `job`, `division`, `bet`, `measures`) VALUES (NULL, ","'",D90,"', '",#REF!,"', ","'",#REF!,"', ","'",#REF!,"', ","'",I90,"');")</f>
        <v>#REF!</v>
      </c>
      <c r="K90" s="43" t="s">
        <v>155</v>
      </c>
      <c r="L90" s="44" t="s">
        <v>156</v>
      </c>
      <c r="M90" s="57"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91" spans="1:13" s="4" customFormat="1" ht="121.5" customHeight="1" x14ac:dyDescent="0.2">
      <c r="A91" s="70"/>
      <c r="B91" s="70"/>
      <c r="C91" s="57">
        <v>144</v>
      </c>
      <c r="D91" s="57" t="s">
        <v>118</v>
      </c>
      <c r="E91" s="57" t="s">
        <v>38</v>
      </c>
      <c r="F91" s="57" t="s">
        <v>60</v>
      </c>
      <c r="G91" s="57">
        <v>1</v>
      </c>
      <c r="H91" s="45">
        <v>30</v>
      </c>
      <c r="I91" s="57"/>
      <c r="J91" s="57" t="str">
        <f>CONCATENATE("INSERT INTO `medical_vacancies` (`id`, `keyOrganization`, `job`, `division`, `bet`, `measures`) VALUES (NULL, ","'",D91,"', '",E90,"', ","'",F90,"', ","'",G90,"', ","'",I91,"');")</f>
        <v>INSERT INTO `medical_vacancies` (`id`, `keyOrganization`, `job`, `division`, `bet`, `measures`) VALUES (NULL, 'lipetsk-det-stom-policlinica', 'врач-стоматолог-хирург', 'поликлиника', '1', '');</v>
      </c>
      <c r="K91" s="43" t="s">
        <v>155</v>
      </c>
      <c r="L91" s="44" t="s">
        <v>156</v>
      </c>
      <c r="M91" s="57"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92" spans="1:13" s="4" customFormat="1" ht="21.75" customHeight="1" x14ac:dyDescent="0.2">
      <c r="A92" s="66">
        <v>10</v>
      </c>
      <c r="B92" s="68" t="s">
        <v>341</v>
      </c>
      <c r="C92" s="57">
        <v>149</v>
      </c>
      <c r="D92" s="57" t="s">
        <v>119</v>
      </c>
      <c r="E92" s="49" t="s">
        <v>15</v>
      </c>
      <c r="F92" s="49" t="s">
        <v>61</v>
      </c>
      <c r="G92" s="49">
        <v>3</v>
      </c>
      <c r="H92" s="45">
        <v>78.08</v>
      </c>
      <c r="I92" s="57" t="s">
        <v>97</v>
      </c>
      <c r="J92" s="57" t="str">
        <f t="shared" si="4"/>
        <v>INSERT INTO `medical_vacancies` (`id`, `keyOrganization`, `job`, `division`, `bet`, `measures`) VALUES (NULL, 'elets-gor-bolnitsa-1', 'врач-анестезиолог-реаниматолог', 'стационар', '3',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2" s="43" t="s">
        <v>155</v>
      </c>
      <c r="L92" s="44" t="s">
        <v>156</v>
      </c>
      <c r="M92"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3" spans="1:13" s="4" customFormat="1" ht="19.5" customHeight="1" x14ac:dyDescent="0.2">
      <c r="A93" s="67"/>
      <c r="B93" s="69"/>
      <c r="C93" s="57">
        <v>150</v>
      </c>
      <c r="D93" s="57" t="s">
        <v>119</v>
      </c>
      <c r="E93" s="49" t="s">
        <v>13</v>
      </c>
      <c r="F93" s="49" t="s">
        <v>60</v>
      </c>
      <c r="G93" s="49">
        <v>4</v>
      </c>
      <c r="H93" s="45">
        <v>78.08</v>
      </c>
      <c r="I93" s="57" t="s">
        <v>303</v>
      </c>
      <c r="J93" s="57" t="str">
        <f t="shared" si="4"/>
        <v>INSERT INTO `medical_vacancies` (`id`, `keyOrganization`, `job`, `division`, `bet`, `measures`) VALUES (NULL, 'elets-gor-bolnitsa-1', 'врач-терапевт участковый', 'поликлиника', '4',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3" s="43" t="s">
        <v>155</v>
      </c>
      <c r="L93" s="44" t="s">
        <v>156</v>
      </c>
      <c r="M93"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4" spans="1:13" s="4" customFormat="1" ht="19.5" customHeight="1" x14ac:dyDescent="0.2">
      <c r="A94" s="67"/>
      <c r="B94" s="69"/>
      <c r="C94" s="57">
        <v>151</v>
      </c>
      <c r="D94" s="57" t="s">
        <v>119</v>
      </c>
      <c r="E94" s="49" t="s">
        <v>17</v>
      </c>
      <c r="F94" s="49" t="s">
        <v>61</v>
      </c>
      <c r="G94" s="49">
        <v>1</v>
      </c>
      <c r="H94" s="45">
        <v>78.08</v>
      </c>
      <c r="I94" s="57"/>
      <c r="J94" s="57" t="str">
        <f t="shared" si="4"/>
        <v>INSERT INTO `medical_vacancies` (`id`, `keyOrganization`, `job`, `division`, `bet`, `measures`) VALUES (NULL, 'elets-gor-bolnitsa-1', 'врач-травматолог-ортопед', 'стационар', '1', '');</v>
      </c>
      <c r="K94" s="43" t="s">
        <v>155</v>
      </c>
      <c r="L94" s="44" t="s">
        <v>156</v>
      </c>
      <c r="M94"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5" spans="1:13" s="4" customFormat="1" ht="19.5" customHeight="1" x14ac:dyDescent="0.2">
      <c r="A95" s="67"/>
      <c r="B95" s="69"/>
      <c r="C95" s="57">
        <v>152</v>
      </c>
      <c r="D95" s="57" t="s">
        <v>119</v>
      </c>
      <c r="E95" s="49" t="s">
        <v>2</v>
      </c>
      <c r="F95" s="49" t="s">
        <v>60</v>
      </c>
      <c r="G95" s="49">
        <v>1</v>
      </c>
      <c r="H95" s="45">
        <v>78.08</v>
      </c>
      <c r="I95" s="57" t="s">
        <v>303</v>
      </c>
      <c r="J95" s="57" t="str">
        <f t="shared" si="4"/>
        <v>INSERT INTO `medical_vacancies` (`id`, `keyOrganization`, `job`, `division`, `bet`, `measures`) VALUES (NULL, 'elets-gor-bolnitsa-1',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5" s="43" t="s">
        <v>155</v>
      </c>
      <c r="L95" s="44" t="s">
        <v>156</v>
      </c>
      <c r="M95"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6" spans="1:13" s="4" customFormat="1" ht="19.5" customHeight="1" x14ac:dyDescent="0.2">
      <c r="A96" s="67"/>
      <c r="B96" s="69"/>
      <c r="C96" s="57">
        <v>153</v>
      </c>
      <c r="D96" s="57" t="s">
        <v>119</v>
      </c>
      <c r="E96" s="49" t="s">
        <v>24</v>
      </c>
      <c r="F96" s="49" t="s">
        <v>60</v>
      </c>
      <c r="G96" s="49">
        <v>5</v>
      </c>
      <c r="H96" s="45">
        <v>78.08</v>
      </c>
      <c r="I96" s="57" t="s">
        <v>303</v>
      </c>
      <c r="J96" s="57" t="str">
        <f t="shared" si="4"/>
        <v>INSERT INTO `medical_vacancies` (`id`, `keyOrganization`, `job`, `division`, `bet`, `measures`) VALUES (NULL, 'elets-gor-bolnitsa-1', 'врач общей практики (семейный врач)',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6" s="43" t="s">
        <v>155</v>
      </c>
      <c r="L96" s="44" t="s">
        <v>156</v>
      </c>
      <c r="M96"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7" spans="1:13" s="4" customFormat="1" ht="19.5" customHeight="1" x14ac:dyDescent="0.2">
      <c r="A97" s="67"/>
      <c r="B97" s="69"/>
      <c r="C97" s="57"/>
      <c r="D97" s="57"/>
      <c r="E97" s="58" t="s">
        <v>14</v>
      </c>
      <c r="F97" s="58" t="s">
        <v>60</v>
      </c>
      <c r="G97" s="58">
        <v>1</v>
      </c>
      <c r="H97" s="45"/>
      <c r="I97" s="57" t="s">
        <v>303</v>
      </c>
      <c r="J97" s="57"/>
      <c r="K97" s="43"/>
      <c r="L97" s="44"/>
      <c r="M97" s="57"/>
    </row>
    <row r="98" spans="1:13" s="4" customFormat="1" ht="19.5" customHeight="1" x14ac:dyDescent="0.2">
      <c r="A98" s="67"/>
      <c r="B98" s="69"/>
      <c r="C98" s="57">
        <v>157</v>
      </c>
      <c r="D98" s="57" t="s">
        <v>120</v>
      </c>
      <c r="E98" s="57" t="s">
        <v>8</v>
      </c>
      <c r="F98" s="57" t="s">
        <v>283</v>
      </c>
      <c r="G98" s="57">
        <v>2</v>
      </c>
      <c r="H98" s="45">
        <v>48.54</v>
      </c>
      <c r="I98" s="57"/>
      <c r="J98" s="57" t="str">
        <f t="shared" ref="J98:J99" si="6">CONCATENATE("INSERT INTO `medical_vacancies` (`id`, `keyOrganization`, `job`, `division`, `bet`, `measures`) VALUES (NULL, ","'",D98,"', '",E98,"', ","'",F98,"', ","'",G98,"', ","'",I98,"');")</f>
        <v>INSERT INTO `medical_vacancies` (`id`, `keyOrganization`, `job`, `division`, `bet`, `measures`) VALUES (NULL, 'elets-gor-bolnitsa-2', 'врач-оториноларинголог', 'поликлиника (стационар)', '2', '');</v>
      </c>
      <c r="K98" s="43" t="s">
        <v>155</v>
      </c>
      <c r="L98" s="44" t="s">
        <v>156</v>
      </c>
      <c r="M98"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99" spans="1:13" s="4" customFormat="1" ht="19.5" customHeight="1" x14ac:dyDescent="0.2">
      <c r="A99" s="67"/>
      <c r="B99" s="69"/>
      <c r="C99" s="57">
        <v>158</v>
      </c>
      <c r="D99" s="57" t="s">
        <v>120</v>
      </c>
      <c r="E99" s="57" t="s">
        <v>36</v>
      </c>
      <c r="F99" s="57" t="s">
        <v>61</v>
      </c>
      <c r="G99" s="57">
        <v>1</v>
      </c>
      <c r="H99" s="45">
        <v>52.38</v>
      </c>
      <c r="I99" s="57" t="s">
        <v>303</v>
      </c>
      <c r="J99" s="57" t="str">
        <f t="shared" si="6"/>
        <v>INSERT INTO `medical_vacancies` (`id`, `keyOrganization`, `job`, `division`, `bet`, `measures`) VALUES (NULL, 'elets-gor-bolnitsa-2', 'врач приемного  отделения',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9" s="43" t="s">
        <v>155</v>
      </c>
      <c r="L99" s="44" t="s">
        <v>156</v>
      </c>
      <c r="M99"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0" spans="1:13" s="4" customFormat="1" ht="19.5" customHeight="1" x14ac:dyDescent="0.2">
      <c r="A100" s="67"/>
      <c r="B100" s="69"/>
      <c r="C100" s="57">
        <v>161</v>
      </c>
      <c r="D100" s="57" t="s">
        <v>120</v>
      </c>
      <c r="E100" s="57" t="s">
        <v>3</v>
      </c>
      <c r="F100" s="57" t="s">
        <v>60</v>
      </c>
      <c r="G100" s="57">
        <v>1</v>
      </c>
      <c r="H100" s="45">
        <v>57</v>
      </c>
      <c r="I100" s="57"/>
      <c r="J100" s="57" t="str">
        <f>CONCATENATE("INSERT INTO `medical_vacancies` (`id`, `keyOrganization`, `job`, `division`, `bet`, `measures`) VALUES (NULL, ","'",D100,"', '",E100,"', ","'",F100,"', ","'",G100,"', ","'",I100,"');")</f>
        <v>INSERT INTO `medical_vacancies` (`id`, `keyOrganization`, `job`, `division`, `bet`, `measures`) VALUES (NULL, 'elets-gor-bolnitsa-2', 'врач-эндоскопист', 'поликлиника', '1', '');</v>
      </c>
      <c r="K100" s="43" t="s">
        <v>155</v>
      </c>
      <c r="L100" s="44" t="s">
        <v>156</v>
      </c>
      <c r="M100" s="57"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1" spans="1:13" s="4" customFormat="1" ht="19.5" customHeight="1" x14ac:dyDescent="0.2">
      <c r="A101" s="67"/>
      <c r="B101" s="69"/>
      <c r="C101" s="57">
        <v>162</v>
      </c>
      <c r="D101" s="57" t="s">
        <v>120</v>
      </c>
      <c r="E101" s="57" t="s">
        <v>6</v>
      </c>
      <c r="F101" s="57" t="s">
        <v>61</v>
      </c>
      <c r="G101" s="57">
        <v>2</v>
      </c>
      <c r="H101" s="45">
        <v>43</v>
      </c>
      <c r="I101" s="57"/>
      <c r="J101" s="57" t="e">
        <f>CONCATENATE("INSERT INTO `medical_vacancies` (`id`, `keyOrganization`, `job`, `division`, `bet`, `measures`) VALUES (NULL, ","'",D101,"', '",#REF!,"', ","'",#REF!,"', ","'",#REF!,"', ","'",#REF!,"');")</f>
        <v>#REF!</v>
      </c>
      <c r="K101" s="43"/>
      <c r="L101" s="44"/>
      <c r="M101" s="57"/>
    </row>
    <row r="102" spans="1:13" s="4" customFormat="1" ht="19.5" customHeight="1" x14ac:dyDescent="0.25">
      <c r="A102" s="70">
        <v>11</v>
      </c>
      <c r="B102" s="70" t="s">
        <v>54</v>
      </c>
      <c r="C102" s="57">
        <v>165</v>
      </c>
      <c r="D102" s="57" t="s">
        <v>121</v>
      </c>
      <c r="E102" s="57" t="s">
        <v>15</v>
      </c>
      <c r="F102" s="57" t="s">
        <v>61</v>
      </c>
      <c r="G102" s="57">
        <v>1</v>
      </c>
      <c r="H102" s="59">
        <v>56.61</v>
      </c>
      <c r="I102" s="57" t="s">
        <v>98</v>
      </c>
      <c r="J102" s="57" t="str">
        <f>CONCATENATE("INSERT INTO `medical_vacancies` (`id`, `keyOrganization`, `job`, `division`, `bet`, `measures`) VALUES (NULL, ","'",D102,"', '",E102,"', ","'",F102,"', ","'",G102,"', ","'",I102,"');")</f>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2" s="43" t="s">
        <v>155</v>
      </c>
      <c r="L102" s="44" t="s">
        <v>156</v>
      </c>
      <c r="M102" s="57"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03" spans="1:13" s="4" customFormat="1" ht="19.5" customHeight="1" x14ac:dyDescent="0.25">
      <c r="A103" s="70"/>
      <c r="B103" s="70"/>
      <c r="C103" s="57">
        <v>167</v>
      </c>
      <c r="D103" s="57" t="s">
        <v>121</v>
      </c>
      <c r="E103" s="57" t="s">
        <v>31</v>
      </c>
      <c r="F103" s="57" t="s">
        <v>60</v>
      </c>
      <c r="G103" s="57">
        <v>1</v>
      </c>
      <c r="H103" s="59">
        <v>56.61</v>
      </c>
      <c r="I103" s="57" t="s">
        <v>280</v>
      </c>
      <c r="J103" s="57" t="str">
        <f>CONCATENATE("INSERT INTO `medical_vacancies` (`id`, `keyOrganization`, `job`, `division`, `bet`, `measures`) VALUES (NULL, ","'",D103,"', '",E103,"', ","'",F103,"', ","'",G103,"', ","'",I103,"');")</f>
        <v>INSERT INTO `medical_vacancies` (`id`, `keyOrganization`, `job`, `division`, `bet`, `measures`) VALUES (NULL, 'elets-gor-det-bolnitsa', 'врач-детский хирург', 'поликлиника', '1', 'предоставляется служебное жилье');</v>
      </c>
      <c r="K103" s="43" t="s">
        <v>155</v>
      </c>
      <c r="L103" s="44" t="s">
        <v>156</v>
      </c>
      <c r="M103" s="57"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04" spans="1:13" s="4" customFormat="1" ht="77.25" customHeight="1" x14ac:dyDescent="0.25">
      <c r="A104" s="70"/>
      <c r="B104" s="70"/>
      <c r="C104" s="57"/>
      <c r="D104" s="57"/>
      <c r="E104" s="57" t="s">
        <v>17</v>
      </c>
      <c r="F104" s="57" t="s">
        <v>283</v>
      </c>
      <c r="G104" s="57">
        <v>2</v>
      </c>
      <c r="H104" s="59">
        <v>48.54</v>
      </c>
      <c r="I104" s="57" t="s">
        <v>100</v>
      </c>
      <c r="J104" s="57"/>
      <c r="K104" s="43"/>
      <c r="L104" s="44"/>
      <c r="M104" s="57"/>
    </row>
    <row r="105" spans="1:13" s="4" customFormat="1" ht="19.5" customHeight="1" x14ac:dyDescent="0.2">
      <c r="A105" s="70">
        <v>18</v>
      </c>
      <c r="B105" s="70" t="s">
        <v>260</v>
      </c>
      <c r="C105" s="57">
        <v>170</v>
      </c>
      <c r="D105" s="57" t="s">
        <v>122</v>
      </c>
      <c r="E105" s="57" t="s">
        <v>40</v>
      </c>
      <c r="F105" s="57" t="s">
        <v>60</v>
      </c>
      <c r="G105" s="57">
        <v>1</v>
      </c>
      <c r="H105" s="45">
        <v>57</v>
      </c>
      <c r="I105" s="57"/>
      <c r="J105" s="57" t="str">
        <f>CONCATENATE("INSERT INTO `medical_vacancies` (`id`, `keyOrganization`, `job`, `division`, `bet`, `measures`) VALUES (NULL, ","'",D105,"', '",E105,"', ","'",F105,"', ","'",G105,"', ","'",I105,"');")</f>
        <v>INSERT INTO `medical_vacancies` (`id`, `keyOrganization`, `job`, `division`, `bet`, `measures`) VALUES (NULL, 'elets-stom-policlinica', 'врач-стоматолог детский', 'поликлиника', '1', '');</v>
      </c>
      <c r="K105" s="43" t="s">
        <v>155</v>
      </c>
      <c r="L105" s="44" t="s">
        <v>156</v>
      </c>
      <c r="M105" s="57"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06" spans="1:13" s="4" customFormat="1" ht="19.5" customHeight="1" x14ac:dyDescent="0.2">
      <c r="A106" s="70"/>
      <c r="B106" s="70"/>
      <c r="C106" s="57">
        <v>172</v>
      </c>
      <c r="D106" s="57" t="s">
        <v>122</v>
      </c>
      <c r="E106" s="57" t="s">
        <v>48</v>
      </c>
      <c r="F106" s="57" t="s">
        <v>60</v>
      </c>
      <c r="G106" s="57">
        <v>1</v>
      </c>
      <c r="H106" s="45">
        <v>57</v>
      </c>
      <c r="I106" s="57"/>
      <c r="J106" s="57" t="str">
        <f>CONCATENATE("INSERT INTO `medical_vacancies` (`id`, `keyOrganization`, `job`, `division`, `bet`, `measures`) VALUES (NULL, ","'",D106,"', '",E106,"', ","'",F106,"', ","'",G106,"', ","'",I106,"');")</f>
        <v>INSERT INTO `medical_vacancies` (`id`, `keyOrganization`, `job`, `division`, `bet`, `measures`) VALUES (NULL, 'elets-stom-policlinica', 'врач-ортодонт', 'поликлиника', '1', '');</v>
      </c>
      <c r="K106" s="43" t="s">
        <v>155</v>
      </c>
      <c r="L106" s="44" t="s">
        <v>156</v>
      </c>
      <c r="M106" s="57"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07" spans="1:13" s="4" customFormat="1" ht="19.5" customHeight="1" x14ac:dyDescent="0.2">
      <c r="A107" s="70"/>
      <c r="B107" s="70"/>
      <c r="C107" s="57">
        <v>173</v>
      </c>
      <c r="D107" s="57" t="s">
        <v>122</v>
      </c>
      <c r="E107" s="57" t="s">
        <v>37</v>
      </c>
      <c r="F107" s="57" t="s">
        <v>60</v>
      </c>
      <c r="G107" s="57">
        <v>1</v>
      </c>
      <c r="H107" s="45">
        <v>57</v>
      </c>
      <c r="I107" s="57"/>
      <c r="J107" s="57" t="str">
        <f>CONCATENATE("INSERT INTO `medical_vacancies` (`id`, `keyOrganization`, `job`, `division`, `bet`, `measures`) VALUES (NULL, ","'",D107,"', '",E107,"', ","'",F107,"', ","'",G107,"', ","'",I107,"');")</f>
        <v>INSERT INTO `medical_vacancies` (`id`, `keyOrganization`, `job`, `division`, `bet`, `measures`) VALUES (NULL, 'elets-stom-policlinica', 'врач-стоматолог-терапевт', 'поликлиника', '1', '');</v>
      </c>
      <c r="K107" s="43" t="s">
        <v>155</v>
      </c>
      <c r="L107" s="44" t="s">
        <v>156</v>
      </c>
      <c r="M107" s="57"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08" spans="1:13" s="4" customFormat="1" ht="63.75" customHeight="1" x14ac:dyDescent="0.2">
      <c r="A108" s="70"/>
      <c r="B108" s="70"/>
      <c r="C108" s="57"/>
      <c r="D108" s="57"/>
      <c r="E108" s="57" t="s">
        <v>19</v>
      </c>
      <c r="F108" s="57" t="s">
        <v>60</v>
      </c>
      <c r="G108" s="57">
        <v>1</v>
      </c>
      <c r="H108" s="45"/>
      <c r="I108" s="57"/>
      <c r="J108" s="57"/>
      <c r="K108" s="43"/>
      <c r="L108" s="44"/>
      <c r="M108" s="57"/>
    </row>
    <row r="109" spans="1:13" s="4" customFormat="1" ht="19.5" customHeight="1" x14ac:dyDescent="0.2">
      <c r="A109" s="70">
        <v>12</v>
      </c>
      <c r="B109" s="70" t="s">
        <v>73</v>
      </c>
      <c r="C109" s="57">
        <v>190</v>
      </c>
      <c r="D109" s="57" t="s">
        <v>123</v>
      </c>
      <c r="E109" s="57" t="s">
        <v>34</v>
      </c>
      <c r="F109" s="57" t="s">
        <v>60</v>
      </c>
      <c r="G109" s="57">
        <v>2</v>
      </c>
      <c r="H109" s="45">
        <v>54.04</v>
      </c>
      <c r="I109" s="57" t="s">
        <v>303</v>
      </c>
      <c r="J109" s="57" t="str">
        <f t="shared" ref="J109:J115" si="7">CONCATENATE("INSERT INTO `medical_vacancies` (`id`, `keyOrganization`, `job`, `division`, `bet`, `measures`) VALUES (NULL, ","'",D109,"', '",E109,"', ","'",F109,"', ","'",G109,"', ","'",I109,"');")</f>
        <v>INSERT INTO `medical_vacancies` (`id`, `keyOrganization`, `job`, `division`, `bet`, `measures`) VALUES (NULL, 'gryazy-crb', 'врач-педиатр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9" s="43" t="s">
        <v>155</v>
      </c>
      <c r="L109" s="44" t="s">
        <v>156</v>
      </c>
      <c r="M109" s="57" t="str">
        <f t="shared" si="5"/>
        <v>&lt;div id='entry'&gt;&lt;/div&gt;
&lt;link rel='stylesheet' href='http://h90428dg.beget.tech/css/style_doctor.css'&gt;
&lt;script src='https://yastatic.net/s3/frontend/forms/_/embed.js'&gt;&lt;/script&gt;
&lt;script src='http://h90428dg.beget.tech/js/POST_Request.js'&gt;&lt;/script&gt;
&lt;script&gt;let data = display('gryazy-crb');&lt;/script&gt;</v>
      </c>
    </row>
    <row r="110" spans="1:13" s="4" customFormat="1" ht="67.5" customHeight="1" x14ac:dyDescent="0.2">
      <c r="A110" s="70"/>
      <c r="B110" s="70"/>
      <c r="C110" s="57">
        <v>191</v>
      </c>
      <c r="D110" s="57" t="s">
        <v>123</v>
      </c>
      <c r="E110" s="57" t="s">
        <v>35</v>
      </c>
      <c r="F110" s="57" t="s">
        <v>60</v>
      </c>
      <c r="G110" s="57">
        <v>2</v>
      </c>
      <c r="H110" s="45">
        <v>54.04</v>
      </c>
      <c r="I110" s="57" t="s">
        <v>303</v>
      </c>
      <c r="J110" s="57" t="str">
        <f t="shared" si="7"/>
        <v>INSERT INTO `medical_vacancies` (`id`, `keyOrganization`, `job`, `division`, `bet`, `measures`) VALUES (NULL, 'gryazy-crb', 'врач-терапевт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0" s="43" t="s">
        <v>155</v>
      </c>
      <c r="L110" s="44" t="s">
        <v>156</v>
      </c>
      <c r="M110" s="57" t="str">
        <f t="shared" ref="M110:M134" si="8">CONCATENATE(K110,D110,L110)</f>
        <v>&lt;div id='entry'&gt;&lt;/div&gt;
&lt;link rel='stylesheet' href='http://h90428dg.beget.tech/css/style_doctor.css'&gt;
&lt;script src='https://yastatic.net/s3/frontend/forms/_/embed.js'&gt;&lt;/script&gt;
&lt;script src='http://h90428dg.beget.tech/js/POST_Request.js'&gt;&lt;/script&gt;
&lt;script&gt;let data = display('gryazy-crb');&lt;/script&gt;</v>
      </c>
    </row>
    <row r="111" spans="1:13" s="4" customFormat="1" ht="19.5" customHeight="1" x14ac:dyDescent="0.2">
      <c r="A111" s="70"/>
      <c r="B111" s="70"/>
      <c r="C111" s="57">
        <v>193</v>
      </c>
      <c r="D111" s="57" t="s">
        <v>123</v>
      </c>
      <c r="E111" s="57" t="s">
        <v>26</v>
      </c>
      <c r="F111" s="57" t="s">
        <v>61</v>
      </c>
      <c r="G111" s="57">
        <v>1</v>
      </c>
      <c r="H111" s="45">
        <v>54.04</v>
      </c>
      <c r="I111" s="57" t="s">
        <v>303</v>
      </c>
      <c r="J111" s="57" t="str">
        <f t="shared" si="7"/>
        <v>INSERT INTO `medical_vacancies` (`id`, `keyOrganization`, `job`, `division`, `bet`, `measures`) VALUES (NULL, 'gryazy-crb', 'врач-терапевт',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1" s="43" t="s">
        <v>155</v>
      </c>
      <c r="L111" s="44" t="s">
        <v>156</v>
      </c>
      <c r="M111" s="57"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2" spans="1:13" s="4" customFormat="1" ht="19.5" customHeight="1" x14ac:dyDescent="0.2">
      <c r="A112" s="70"/>
      <c r="B112" s="70"/>
      <c r="C112" s="57">
        <v>194</v>
      </c>
      <c r="D112" s="57" t="s">
        <v>123</v>
      </c>
      <c r="E112" s="57" t="s">
        <v>47</v>
      </c>
      <c r="F112" s="57" t="s">
        <v>285</v>
      </c>
      <c r="G112" s="57">
        <v>1</v>
      </c>
      <c r="H112" s="45">
        <v>52.38</v>
      </c>
      <c r="I112" s="57" t="s">
        <v>303</v>
      </c>
      <c r="J112" s="57" t="str">
        <f t="shared" si="7"/>
        <v>INSERT INTO `medical_vacancies` (`id`, `keyOrganization`, `job`, `division`, `bet`, `measures`) VALUES (NULL, 'gryazy-crb', 'врач общей практики (семейный врач) Отделения общей врачебной практики (семейной медицины) ', ' Плеханово',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2" s="43" t="s">
        <v>155</v>
      </c>
      <c r="L112" s="44" t="s">
        <v>156</v>
      </c>
      <c r="M112" s="57"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3" spans="1:13" s="4" customFormat="1" ht="19.5" customHeight="1" x14ac:dyDescent="0.2">
      <c r="A113" s="70"/>
      <c r="B113" s="70"/>
      <c r="C113" s="57">
        <v>195</v>
      </c>
      <c r="D113" s="57" t="s">
        <v>123</v>
      </c>
      <c r="E113" s="57" t="s">
        <v>344</v>
      </c>
      <c r="F113" s="57" t="s">
        <v>60</v>
      </c>
      <c r="G113" s="57">
        <v>1</v>
      </c>
      <c r="H113" s="45">
        <v>53</v>
      </c>
      <c r="I113" s="57" t="s">
        <v>100</v>
      </c>
      <c r="J113" s="57" t="str">
        <f t="shared" si="7"/>
        <v>INSERT INTO `medical_vacancies` (`id`, `keyOrganization`, `job`, `division`, `bet`, `measures`) VALUES (NULL, 'gryazy-crb', 'врач детский хирург', 'поликлиника', '1', 'ежемесячная денежная компенсация за наем (поднаем) жилых помещений, ежемесячная денежная компенсация по оплате ЖКХ');</v>
      </c>
      <c r="K113" s="43" t="s">
        <v>155</v>
      </c>
      <c r="L113" s="44" t="s">
        <v>156</v>
      </c>
      <c r="M113" s="57"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4" spans="1:13" s="4" customFormat="1" ht="19.5" customHeight="1" x14ac:dyDescent="0.2">
      <c r="A114" s="70"/>
      <c r="B114" s="70"/>
      <c r="C114" s="57">
        <v>196</v>
      </c>
      <c r="D114" s="57" t="s">
        <v>123</v>
      </c>
      <c r="E114" s="57" t="s">
        <v>6</v>
      </c>
      <c r="F114" s="57" t="s">
        <v>61</v>
      </c>
      <c r="G114" s="57">
        <v>1</v>
      </c>
      <c r="H114" s="45">
        <v>53</v>
      </c>
      <c r="I114" s="57" t="s">
        <v>100</v>
      </c>
      <c r="J114" s="57" t="str">
        <f t="shared" si="7"/>
        <v>INSERT INTO `medical_vacancies` (`id`, `keyOrganization`, `job`, `division`, `bet`, `measures`) VALUES (NULL, 'gryazy-crb', 'врач-невролог', 'стационар', '1', 'ежемесячная денежная компенсация за наем (поднаем) жилых помещений, ежемесячная денежная компенсация по оплате ЖКХ');</v>
      </c>
      <c r="K114" s="43" t="s">
        <v>155</v>
      </c>
      <c r="L114" s="44" t="s">
        <v>156</v>
      </c>
      <c r="M114" s="57"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5" spans="1:13" s="4" customFormat="1" ht="19.5" customHeight="1" x14ac:dyDescent="0.2">
      <c r="A115" s="70"/>
      <c r="B115" s="70"/>
      <c r="C115" s="57">
        <v>197</v>
      </c>
      <c r="D115" s="57" t="s">
        <v>123</v>
      </c>
      <c r="E115" s="57" t="s">
        <v>6</v>
      </c>
      <c r="F115" s="57" t="s">
        <v>60</v>
      </c>
      <c r="G115" s="57">
        <v>1</v>
      </c>
      <c r="H115" s="45">
        <v>40.83</v>
      </c>
      <c r="I115" s="57" t="s">
        <v>100</v>
      </c>
      <c r="J115" s="57" t="str">
        <f t="shared" si="7"/>
        <v>INSERT INTO `medical_vacancies` (`id`, `keyOrganization`, `job`, `division`, `bet`, `measures`) VALUES (NULL, 'gryazy-crb', 'врач-невролог', 'поликлиника', '1', 'ежемесячная денежная компенсация за наем (поднаем) жилых помещений, ежемесячная денежная компенсация по оплате ЖКХ');</v>
      </c>
      <c r="K115" s="43" t="s">
        <v>155</v>
      </c>
      <c r="L115" s="44" t="s">
        <v>156</v>
      </c>
      <c r="M115" s="57"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6" spans="1:13" s="4" customFormat="1" ht="19.5" customHeight="1" x14ac:dyDescent="0.2">
      <c r="A116" s="70">
        <v>13</v>
      </c>
      <c r="B116" s="70" t="s">
        <v>336</v>
      </c>
      <c r="C116" s="57">
        <v>218</v>
      </c>
      <c r="D116" s="57" t="s">
        <v>124</v>
      </c>
      <c r="E116" s="57" t="s">
        <v>42</v>
      </c>
      <c r="F116" s="57" t="s">
        <v>60</v>
      </c>
      <c r="G116" s="57">
        <v>1</v>
      </c>
      <c r="H116" s="45">
        <v>48.541499999999999</v>
      </c>
      <c r="I116" s="57" t="s">
        <v>303</v>
      </c>
      <c r="J116" s="57" t="str">
        <f t="shared" ref="J116:J120" si="9">CONCATENATE("INSERT INTO `medical_vacancies` (`id`, `keyOrganization`, `job`, `division`, `bet`, `measures`) VALUES (NULL, ","'",D116,"', '",E116,"', ","'",F116,"', ","'",G116,"', ","'",I116,"');")</f>
        <v>INSERT INTO `medical_vacancies` (`id`, `keyOrganization`, `job`, `division`, `bet`, `measures`) VALUES (NULL, 'dankov-crb', 'врач 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6" s="43" t="s">
        <v>155</v>
      </c>
      <c r="L116" s="44" t="s">
        <v>156</v>
      </c>
      <c r="M116" s="57"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17" spans="1:13" s="4" customFormat="1" ht="21" customHeight="1" x14ac:dyDescent="0.2">
      <c r="A117" s="70"/>
      <c r="B117" s="70"/>
      <c r="C117" s="57">
        <v>219</v>
      </c>
      <c r="D117" s="57" t="s">
        <v>124</v>
      </c>
      <c r="E117" s="57" t="s">
        <v>13</v>
      </c>
      <c r="F117" s="57" t="s">
        <v>60</v>
      </c>
      <c r="G117" s="57">
        <v>2</v>
      </c>
      <c r="H117" s="45">
        <v>62.085300000000004</v>
      </c>
      <c r="I117" s="57" t="s">
        <v>303</v>
      </c>
      <c r="J117" s="57" t="str">
        <f t="shared" si="9"/>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7" s="43" t="s">
        <v>155</v>
      </c>
      <c r="L117" s="44" t="s">
        <v>156</v>
      </c>
      <c r="M117" s="57"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18" spans="1:13" s="4" customFormat="1" ht="19.5" customHeight="1" x14ac:dyDescent="0.2">
      <c r="A118" s="70"/>
      <c r="B118" s="70"/>
      <c r="C118" s="57">
        <v>220</v>
      </c>
      <c r="D118" s="57" t="s">
        <v>124</v>
      </c>
      <c r="E118" s="57" t="s">
        <v>22</v>
      </c>
      <c r="F118" s="57" t="s">
        <v>61</v>
      </c>
      <c r="G118" s="57">
        <v>1</v>
      </c>
      <c r="H118" s="45">
        <v>52.384500000000003</v>
      </c>
      <c r="I118" s="57" t="s">
        <v>303</v>
      </c>
      <c r="J118" s="57" t="str">
        <f t="shared" si="9"/>
        <v>INSERT INTO `medical_vacancies` (`id`, `keyOrganization`, `job`, `division`, `bet`, `measures`) VALUES (NULL, 'dankov-crb', 'врач-педиатр',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8" s="43" t="s">
        <v>155</v>
      </c>
      <c r="L118" s="44" t="s">
        <v>156</v>
      </c>
      <c r="M118" s="57"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19" spans="1:13" s="4" customFormat="1" ht="19.5" customHeight="1" x14ac:dyDescent="0.2">
      <c r="A119" s="70"/>
      <c r="B119" s="70"/>
      <c r="C119" s="57">
        <v>221</v>
      </c>
      <c r="D119" s="57" t="s">
        <v>124</v>
      </c>
      <c r="E119" s="57" t="s">
        <v>10</v>
      </c>
      <c r="F119" s="57" t="s">
        <v>60</v>
      </c>
      <c r="G119" s="57">
        <v>2</v>
      </c>
      <c r="H119" s="45">
        <v>62</v>
      </c>
      <c r="I119" s="57" t="s">
        <v>303</v>
      </c>
      <c r="J119" s="57" t="str">
        <f t="shared" si="9"/>
        <v>INSERT INTO `medical_vacancies` (`id`, `keyOrganization`, `job`, `division`, `bet`, `measures`) VALUES (NULL, 'dankov-crb', 'врач-педиатр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9" s="43" t="s">
        <v>155</v>
      </c>
      <c r="L119" s="44" t="s">
        <v>156</v>
      </c>
      <c r="M119" s="57"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20" spans="1:13" s="4" customFormat="1" ht="19.5" customHeight="1" x14ac:dyDescent="0.2">
      <c r="A120" s="70"/>
      <c r="B120" s="70"/>
      <c r="C120" s="57">
        <v>222</v>
      </c>
      <c r="D120" s="57" t="s">
        <v>124</v>
      </c>
      <c r="E120" s="57" t="s">
        <v>9</v>
      </c>
      <c r="F120" s="57" t="s">
        <v>66</v>
      </c>
      <c r="G120" s="57">
        <v>1</v>
      </c>
      <c r="H120" s="45">
        <v>56.605499999999999</v>
      </c>
      <c r="I120" s="57" t="s">
        <v>100</v>
      </c>
      <c r="J120" s="57" t="str">
        <f t="shared" si="9"/>
        <v>INSERT INTO `medical_vacancies` (`id`, `keyOrganization`, `job`, `division`, `bet`, `measures`) VALUES (NULL, 'dankov-crb', 'врач-рентгенолог', 'отделение лучевой диагностики', '1', 'ежемесячная денежная компенсация за наем (поднаем) жилых помещений, ежемесячная денежная компенсация по оплате ЖКХ');</v>
      </c>
      <c r="K120" s="43" t="s">
        <v>155</v>
      </c>
      <c r="L120" s="44" t="s">
        <v>156</v>
      </c>
      <c r="M120" s="57"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21" spans="1:13" s="4" customFormat="1" ht="19.5" customHeight="1" x14ac:dyDescent="0.2">
      <c r="A121" s="70"/>
      <c r="B121" s="70"/>
      <c r="C121" s="57">
        <v>223</v>
      </c>
      <c r="D121" s="57" t="s">
        <v>124</v>
      </c>
      <c r="E121" s="57" t="s">
        <v>11</v>
      </c>
      <c r="F121" s="57" t="s">
        <v>60</v>
      </c>
      <c r="G121" s="57">
        <v>1</v>
      </c>
      <c r="H121" s="45">
        <v>48.541499999999999</v>
      </c>
      <c r="I121" s="57" t="s">
        <v>303</v>
      </c>
      <c r="J121" s="57" t="e">
        <f>CONCATENATE("INSERT INTO `medical_vacancies` (`id`, `keyOrganization`, `job`, `division`, `bet`, `measures`) VALUES (NULL, ","'",D121,"', '",E121,"', ","'",F121,"', ","'",G121,"', ","'",#REF!,"');")</f>
        <v>#REF!</v>
      </c>
      <c r="K121" s="43" t="s">
        <v>155</v>
      </c>
      <c r="L121" s="44" t="s">
        <v>156</v>
      </c>
      <c r="M121" s="57"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22" spans="1:13" s="4" customFormat="1" ht="23.25" customHeight="1" x14ac:dyDescent="0.2">
      <c r="A122" s="70">
        <v>14</v>
      </c>
      <c r="B122" s="70" t="s">
        <v>290</v>
      </c>
      <c r="C122" s="57">
        <v>227</v>
      </c>
      <c r="D122" s="57" t="s">
        <v>125</v>
      </c>
      <c r="E122" s="57" t="s">
        <v>282</v>
      </c>
      <c r="F122" s="57" t="s">
        <v>61</v>
      </c>
      <c r="G122" s="57">
        <v>1</v>
      </c>
      <c r="H122" s="45">
        <v>65</v>
      </c>
      <c r="I122" s="57" t="s">
        <v>303</v>
      </c>
      <c r="J122" s="57" t="e">
        <f>CONCATENATE("INSERT INTO `medical_vacancies` (`id`, `keyOrganization`, `job`, `division`, `bet`, `measures`) VALUES (NULL, ","'",D122,"', '",#REF!,"', ","'",#REF!,"', ","'",#REF!,"', ","'",I122,"');")</f>
        <v>#REF!</v>
      </c>
      <c r="K122" s="43" t="s">
        <v>155</v>
      </c>
      <c r="L122" s="44" t="s">
        <v>156</v>
      </c>
      <c r="M122"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3" spans="1:13" s="4" customFormat="1" ht="22.5" customHeight="1" x14ac:dyDescent="0.2">
      <c r="A123" s="70"/>
      <c r="B123" s="70"/>
      <c r="C123" s="57">
        <v>228</v>
      </c>
      <c r="D123" s="57" t="s">
        <v>125</v>
      </c>
      <c r="E123" s="57" t="s">
        <v>281</v>
      </c>
      <c r="F123" s="57" t="s">
        <v>61</v>
      </c>
      <c r="G123" s="57">
        <v>1</v>
      </c>
      <c r="H123" s="45">
        <v>26</v>
      </c>
      <c r="I123" s="57" t="s">
        <v>303</v>
      </c>
      <c r="J123" s="57" t="str">
        <f t="shared" ref="J123:J128" si="10">CONCATENATE("INSERT INTO `medical_vacancies` (`id`, `keyOrganization`, `job`, `division`, `bet`, `measures`) VALUES (NULL, ","'",D123,"', '",E122,"', ","'",F122,"', ","'",G122,"', ","'",I123,"');")</f>
        <v>INSERT INTO `medical_vacancies` (`id`, `keyOrganization`, `job`, `division`, `bet`, `measures`) VALUES (NULL, 'dobrinsky-crb', 'врач-терапевт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3" s="43" t="s">
        <v>155</v>
      </c>
      <c r="L123" s="44" t="s">
        <v>156</v>
      </c>
      <c r="M123"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4" spans="1:13" s="4" customFormat="1" ht="19.5" customHeight="1" x14ac:dyDescent="0.2">
      <c r="A124" s="70"/>
      <c r="B124" s="70"/>
      <c r="C124" s="57">
        <v>229</v>
      </c>
      <c r="D124" s="57" t="s">
        <v>125</v>
      </c>
      <c r="E124" s="57" t="s">
        <v>286</v>
      </c>
      <c r="F124" s="57" t="s">
        <v>61</v>
      </c>
      <c r="G124" s="57">
        <v>1</v>
      </c>
      <c r="H124" s="45">
        <v>40.86</v>
      </c>
      <c r="I124" s="57" t="s">
        <v>100</v>
      </c>
      <c r="J124" s="57" t="str">
        <f t="shared" si="10"/>
        <v>INSERT INTO `medical_vacancies` (`id`, `keyOrganization`, `job`, `division`, `bet`, `measures`) VALUES (NULL, 'dobrinsky-crb', 'врач-терапевт (п.Петровский)', 'стационар', '1', 'ежемесячная денежная компенсация за наем (поднаем) жилых помещений, ежемесячная денежная компенсация по оплате ЖКХ');</v>
      </c>
      <c r="K124" s="43" t="s">
        <v>155</v>
      </c>
      <c r="L124" s="44" t="s">
        <v>156</v>
      </c>
      <c r="M124"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5" spans="1:13" s="4" customFormat="1" ht="19.5" customHeight="1" x14ac:dyDescent="0.2">
      <c r="A125" s="70"/>
      <c r="B125" s="70"/>
      <c r="C125" s="57">
        <v>230</v>
      </c>
      <c r="D125" s="57" t="s">
        <v>125</v>
      </c>
      <c r="E125" s="57" t="s">
        <v>15</v>
      </c>
      <c r="F125" s="57" t="s">
        <v>61</v>
      </c>
      <c r="G125" s="57">
        <v>1</v>
      </c>
      <c r="H125" s="45">
        <v>60.7</v>
      </c>
      <c r="I125" s="57" t="s">
        <v>303</v>
      </c>
      <c r="J125" s="57" t="str">
        <f t="shared" si="10"/>
        <v>INSERT INTO `medical_vacancies` (`id`, `keyOrganization`, `job`, `division`, `bet`, `measures`) VALUES (NULL, 'dobrinsky-crb', 'врач-невролог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5" s="43" t="s">
        <v>155</v>
      </c>
      <c r="L125" s="44" t="s">
        <v>156</v>
      </c>
      <c r="M125"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6" spans="1:13" s="4" customFormat="1" ht="19.5" customHeight="1" x14ac:dyDescent="0.2">
      <c r="A126" s="70"/>
      <c r="B126" s="70"/>
      <c r="C126" s="57">
        <v>231</v>
      </c>
      <c r="D126" s="57" t="s">
        <v>125</v>
      </c>
      <c r="E126" s="57" t="s">
        <v>5</v>
      </c>
      <c r="F126" s="57" t="s">
        <v>60</v>
      </c>
      <c r="G126" s="57">
        <v>1</v>
      </c>
      <c r="H126" s="45">
        <v>45</v>
      </c>
      <c r="I126" s="57" t="s">
        <v>303</v>
      </c>
      <c r="J126" s="57" t="str">
        <f t="shared" si="10"/>
        <v>INSERT INTO `medical_vacancies` (`id`, `keyOrganization`, `job`, `division`, `bet`, `measures`) VALUES (NULL, 'dobrinsky-crb',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6" s="43" t="s">
        <v>155</v>
      </c>
      <c r="L126" s="44" t="s">
        <v>156</v>
      </c>
      <c r="M126"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7" spans="1:13" s="4" customFormat="1" ht="19.5" customHeight="1" x14ac:dyDescent="0.2">
      <c r="A127" s="70"/>
      <c r="B127" s="70"/>
      <c r="C127" s="57">
        <v>232</v>
      </c>
      <c r="D127" s="57" t="s">
        <v>125</v>
      </c>
      <c r="E127" s="57" t="s">
        <v>21</v>
      </c>
      <c r="F127" s="57" t="s">
        <v>60</v>
      </c>
      <c r="G127" s="57">
        <v>1</v>
      </c>
      <c r="H127" s="45">
        <v>53.25</v>
      </c>
      <c r="I127" s="57" t="s">
        <v>100</v>
      </c>
      <c r="J127" s="57" t="str">
        <f t="shared" si="10"/>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27" s="43" t="s">
        <v>155</v>
      </c>
      <c r="L127" s="44" t="s">
        <v>156</v>
      </c>
      <c r="M127"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8" spans="1:13" s="4" customFormat="1" ht="19.5" customHeight="1" x14ac:dyDescent="0.2">
      <c r="A128" s="70"/>
      <c r="B128" s="70"/>
      <c r="C128" s="57">
        <v>233</v>
      </c>
      <c r="D128" s="57" t="s">
        <v>125</v>
      </c>
      <c r="E128" s="57" t="s">
        <v>2</v>
      </c>
      <c r="F128" s="57" t="s">
        <v>60</v>
      </c>
      <c r="G128" s="57">
        <v>1</v>
      </c>
      <c r="H128" s="45">
        <v>48</v>
      </c>
      <c r="I128" s="57" t="s">
        <v>303</v>
      </c>
      <c r="J128" s="57" t="str">
        <f t="shared" si="10"/>
        <v>INSERT INTO `medical_vacancies` (`id`, `keyOrganization`, `job`, `division`, `bet`, `measures`) VALUES (NULL, 'dobrinsky-crb',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8" s="43" t="s">
        <v>155</v>
      </c>
      <c r="L128" s="44" t="s">
        <v>156</v>
      </c>
      <c r="M128"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9" spans="1:13" s="4" customFormat="1" ht="19.5" customHeight="1" x14ac:dyDescent="0.2">
      <c r="A129" s="70"/>
      <c r="B129" s="70"/>
      <c r="C129" s="57">
        <v>234</v>
      </c>
      <c r="D129" s="57" t="s">
        <v>125</v>
      </c>
      <c r="E129" s="57" t="s">
        <v>75</v>
      </c>
      <c r="F129" s="57" t="s">
        <v>60</v>
      </c>
      <c r="G129" s="57">
        <v>1</v>
      </c>
      <c r="H129" s="45">
        <v>43</v>
      </c>
      <c r="I129" s="57" t="s">
        <v>303</v>
      </c>
      <c r="J129" s="57" t="e">
        <f>CONCATENATE("INSERT INTO `medical_vacancies` (`id`, `keyOrganization`, `job`, `division`, `bet`, `measures`) VALUES (NULL, ","'",D129,"', '",E128,"', ","'",F128,"', ","'",G128,"', ","'",#REF!,"');")</f>
        <v>#REF!</v>
      </c>
      <c r="K129" s="43" t="s">
        <v>155</v>
      </c>
      <c r="L129" s="44" t="s">
        <v>156</v>
      </c>
      <c r="M129"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30" spans="1:13" s="4" customFormat="1" ht="19.5" customHeight="1" x14ac:dyDescent="0.2">
      <c r="A130" s="70"/>
      <c r="B130" s="70"/>
      <c r="C130" s="57">
        <v>235</v>
      </c>
      <c r="D130" s="57" t="s">
        <v>125</v>
      </c>
      <c r="E130" s="57" t="s">
        <v>3</v>
      </c>
      <c r="F130" s="57" t="s">
        <v>60</v>
      </c>
      <c r="G130" s="57">
        <v>1</v>
      </c>
      <c r="H130" s="45">
        <v>37.75</v>
      </c>
      <c r="I130" s="57" t="s">
        <v>100</v>
      </c>
      <c r="J130" s="57" t="str">
        <f>CONCATENATE("INSERT INTO `medical_vacancies` (`id`, `keyOrganization`, `job`, `division`, `bet`, `measures`) VALUES (NULL, ","'",D130,"', '",E129,"', ","'",F129,"', ","'",G129,"', ","'",I129,"');")</f>
        <v>INSERT INTO `medical_vacancies` (`id`, `keyOrganization`, `job`, `division`, `bet`, `measures`) VALUES (NULL, 'dobrinsky-crb', 'врач общей практики (семейный врач) с.Хворостянка, д.Ольговка',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0" s="43" t="s">
        <v>155</v>
      </c>
      <c r="L130" s="44" t="s">
        <v>156</v>
      </c>
      <c r="M130"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31" spans="1:13" s="4" customFormat="1" ht="23.25" customHeight="1" x14ac:dyDescent="0.25">
      <c r="A131" s="70"/>
      <c r="B131" s="70"/>
      <c r="C131" s="57">
        <v>236</v>
      </c>
      <c r="D131" s="57" t="s">
        <v>125</v>
      </c>
      <c r="E131" s="57" t="s">
        <v>39</v>
      </c>
      <c r="F131" s="57" t="s">
        <v>60</v>
      </c>
      <c r="G131" s="57">
        <v>1</v>
      </c>
      <c r="H131" s="29">
        <v>31.05</v>
      </c>
      <c r="I131" s="57" t="s">
        <v>100</v>
      </c>
      <c r="J131" s="57" t="str">
        <f>CONCATENATE("INSERT INTO `medical_vacancies` (`id`, `keyOrganization`, `job`, `division`, `bet`, `measures`) VALUES (NULL, ","'",D131,"', '",E130,"', ","'",F130,"', ","'",G130,"', ","'",I131,"');")</f>
        <v>INSERT INTO `medical_vacancies` (`id`, `keyOrganization`, `job`, `division`, `bet`, `measures`) VALUES (NULL, 'dobrinsky-crb', 'врач-эндоскопист', 'поликлиника', '1', 'ежемесячная денежная компенсация за наем (поднаем) жилых помещений, ежемесячная денежная компенсация по оплате ЖКХ');</v>
      </c>
      <c r="K131" s="43" t="s">
        <v>155</v>
      </c>
      <c r="L131" s="44" t="s">
        <v>156</v>
      </c>
      <c r="M131" s="57"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32" spans="1:13" s="4" customFormat="1" ht="18.75" customHeight="1" x14ac:dyDescent="0.2">
      <c r="A132" s="66">
        <v>15</v>
      </c>
      <c r="B132" s="70" t="s">
        <v>300</v>
      </c>
      <c r="C132" s="57"/>
      <c r="D132" s="57"/>
      <c r="E132" s="57" t="s">
        <v>91</v>
      </c>
      <c r="F132" s="57" t="s">
        <v>60</v>
      </c>
      <c r="G132" s="57">
        <v>1</v>
      </c>
      <c r="H132" s="45"/>
      <c r="I132" s="57"/>
      <c r="J132" s="57"/>
      <c r="K132" s="43"/>
      <c r="L132" s="44"/>
      <c r="M132" s="57"/>
    </row>
    <row r="133" spans="1:13" s="4" customFormat="1" ht="19.5" customHeight="1" x14ac:dyDescent="0.2">
      <c r="A133" s="67"/>
      <c r="B133" s="70"/>
      <c r="C133" s="57">
        <v>254</v>
      </c>
      <c r="D133" s="57" t="s">
        <v>126</v>
      </c>
      <c r="E133" s="57" t="s">
        <v>67</v>
      </c>
      <c r="F133" s="57" t="s">
        <v>60</v>
      </c>
      <c r="G133" s="57">
        <v>1</v>
      </c>
      <c r="H133" s="45" t="s">
        <v>262</v>
      </c>
      <c r="I133" s="57" t="s">
        <v>303</v>
      </c>
      <c r="J133" s="57" t="str">
        <f>CONCATENATE("INSERT INTO `medical_vacancies` (`id`, `keyOrganization`, `job`, `division`, `bet`, `measures`) VALUES (NULL, ","'",D133,"', '",E133,"', ","'",F133,"', ","'",G133,"', ","'",I133,"');")</f>
        <v>INSERT INTO `medical_vacancies` (`id`, `keyOrganization`, `job`, `division`, `bet`, `measures`) VALUES (NULL, 'dobrovsky-crb', 'врач по медицинской профилактике',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3" s="43" t="s">
        <v>155</v>
      </c>
      <c r="L133" s="44" t="s">
        <v>156</v>
      </c>
      <c r="M133" s="57" t="str">
        <f t="shared" si="8"/>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34" spans="1:13" s="4" customFormat="1" ht="17.25" customHeight="1" x14ac:dyDescent="0.2">
      <c r="A134" s="67"/>
      <c r="B134" s="70"/>
      <c r="C134" s="57">
        <v>255</v>
      </c>
      <c r="D134" s="57" t="s">
        <v>126</v>
      </c>
      <c r="E134" s="57" t="s">
        <v>13</v>
      </c>
      <c r="F134" s="57" t="s">
        <v>158</v>
      </c>
      <c r="G134" s="57">
        <v>1</v>
      </c>
      <c r="H134" s="45" t="s">
        <v>261</v>
      </c>
      <c r="I134" s="57" t="s">
        <v>303</v>
      </c>
      <c r="J134" s="57" t="str">
        <f>CONCATENATE("INSERT INTO `medical_vacancies` (`id`, `keyOrganization`, `job`, `division`, `bet`, `measures`) VALUES (NULL, ","'",D134,"', '",E134,"', ","'",F134,"', ","'",G134,"', ","'",I134,"');")</f>
        <v>INSERT INTO `medical_vacancies` (`id`, `keyOrganization`, `job`, `division`, `bet`, `measures`) VALUES (NULL, 'dobrovsky-crb', 'врач-терапевт участковый', 'поликлиника(Каликинская участковая больница)',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4" s="43" t="s">
        <v>155</v>
      </c>
      <c r="L134" s="44" t="s">
        <v>156</v>
      </c>
      <c r="M134" s="57" t="str">
        <f t="shared" si="8"/>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35" spans="1:13" s="4" customFormat="1" ht="19.5" customHeight="1" x14ac:dyDescent="0.2">
      <c r="A135" s="67"/>
      <c r="B135" s="70"/>
      <c r="C135" s="57">
        <v>256</v>
      </c>
      <c r="D135" s="57" t="s">
        <v>126</v>
      </c>
      <c r="E135" s="57" t="s">
        <v>5</v>
      </c>
      <c r="F135" s="57" t="s">
        <v>60</v>
      </c>
      <c r="G135" s="57">
        <v>1</v>
      </c>
      <c r="H135" s="45" t="s">
        <v>262</v>
      </c>
      <c r="I135" s="57" t="s">
        <v>303</v>
      </c>
      <c r="J135" s="57" t="str">
        <f>CONCATENATE("INSERT INTO `medical_vacancies` (`id`, `keyOrganization`, `job`, `division`, `bet`, `measures`) VALUES (NULL, ","'",D135,"', '",E135,"', ","'",F135,"', ","'",G135,"', ","'",I135,"');")</f>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5" s="43" t="s">
        <v>155</v>
      </c>
      <c r="L135" s="44" t="s">
        <v>156</v>
      </c>
      <c r="M135" s="57" t="str">
        <f t="shared" ref="M135:M157" si="11">CONCATENATE(K135,D135,L135)</f>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36" spans="1:13" s="4" customFormat="1" ht="19.5" customHeight="1" x14ac:dyDescent="0.2">
      <c r="A136" s="67"/>
      <c r="B136" s="70"/>
      <c r="C136" s="57">
        <v>258</v>
      </c>
      <c r="D136" s="57" t="s">
        <v>126</v>
      </c>
      <c r="E136" s="57" t="s">
        <v>9</v>
      </c>
      <c r="F136" s="57" t="s">
        <v>60</v>
      </c>
      <c r="G136" s="57">
        <v>1</v>
      </c>
      <c r="H136" s="45" t="s">
        <v>262</v>
      </c>
      <c r="I136" s="57" t="s">
        <v>100</v>
      </c>
      <c r="J136" s="57" t="str">
        <f>CONCATENATE("INSERT INTO `medical_vacancies` (`id`, `keyOrganization`, `job`, `division`, `bet`, `measures`) VALUES (NULL, ","'",D136,"', '",E136,"', ","'",F136,"', ","'",G136,"', ","'",I136,"');")</f>
        <v>INSERT INTO `medical_vacancies` (`id`, `keyOrganization`, `job`, `division`, `bet`, `measures`) VALUES (NULL, 'dobrovsky-crb', 'врач-рентгенолог', 'поликлиника', '1', 'ежемесячная денежная компенсация за наем (поднаем) жилых помещений, ежемесячная денежная компенсация по оплате ЖКХ');</v>
      </c>
      <c r="K136" s="43" t="s">
        <v>155</v>
      </c>
      <c r="L136" s="44" t="s">
        <v>156</v>
      </c>
      <c r="M136" s="57"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37" spans="1:13" s="4" customFormat="1" ht="19.5" customHeight="1" x14ac:dyDescent="0.2">
      <c r="A137" s="67"/>
      <c r="B137" s="70"/>
      <c r="C137" s="57">
        <v>259</v>
      </c>
      <c r="D137" s="57" t="s">
        <v>126</v>
      </c>
      <c r="E137" s="57" t="s">
        <v>6</v>
      </c>
      <c r="F137" s="57" t="s">
        <v>60</v>
      </c>
      <c r="G137" s="57">
        <v>1</v>
      </c>
      <c r="H137" s="45" t="s">
        <v>262</v>
      </c>
      <c r="I137" s="57" t="s">
        <v>100</v>
      </c>
      <c r="J137" s="57" t="str">
        <f>CONCATENATE("INSERT INTO `medical_vacancies` (`id`, `keyOrganization`, `job`, `division`, `bet`, `measures`) VALUES (NULL, ","'",D137,"', '",E137,"', ","'",F137,"', ","'",G137,"', ","'",I137,"');")</f>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37" s="43" t="s">
        <v>155</v>
      </c>
      <c r="L137" s="44" t="s">
        <v>156</v>
      </c>
      <c r="M137" s="57"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38" spans="1:13" s="4" customFormat="1" ht="19.5" customHeight="1" x14ac:dyDescent="0.2">
      <c r="A138" s="67"/>
      <c r="B138" s="70"/>
      <c r="C138" s="57"/>
      <c r="D138" s="57"/>
      <c r="E138" s="57" t="s">
        <v>69</v>
      </c>
      <c r="F138" s="57" t="s">
        <v>60</v>
      </c>
      <c r="G138" s="57">
        <v>1</v>
      </c>
      <c r="H138" s="45" t="s">
        <v>261</v>
      </c>
      <c r="I138" s="57" t="s">
        <v>303</v>
      </c>
      <c r="J138" s="57"/>
      <c r="K138" s="43"/>
      <c r="L138" s="44"/>
      <c r="M138" s="57"/>
    </row>
    <row r="139" spans="1:13" s="4" customFormat="1" ht="19.5" customHeight="1" x14ac:dyDescent="0.2">
      <c r="A139" s="67"/>
      <c r="B139" s="70"/>
      <c r="C139" s="57">
        <v>260</v>
      </c>
      <c r="D139" s="57" t="s">
        <v>126</v>
      </c>
      <c r="E139" s="57" t="s">
        <v>18</v>
      </c>
      <c r="F139" s="57" t="s">
        <v>60</v>
      </c>
      <c r="G139" s="57">
        <v>1</v>
      </c>
      <c r="H139" s="45">
        <v>26958</v>
      </c>
      <c r="I139" s="57" t="s">
        <v>303</v>
      </c>
      <c r="J139" s="57" t="str">
        <f>CONCATENATE("INSERT INTO `medical_vacancies` (`id`, `keyOrganization`, `job`, `division`, `bet`, `measures`) VALUES (NULL, ","'",D139,"', '",E139,"', ","'",F139,"', ","'",G139,"', ","'",I139,"');")</f>
        <v>INSERT INTO `medical_vacancies` (`id`, `keyOrganization`, `job`, `division`, `bet`, `measures`) VALUES (NULL, 'dobrovsky-crb', 'врач-уролог',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9" s="43" t="s">
        <v>155</v>
      </c>
      <c r="L139" s="44" t="s">
        <v>156</v>
      </c>
      <c r="M139" s="57"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40" spans="1:13" s="4" customFormat="1" ht="19.5" customHeight="1" x14ac:dyDescent="0.2">
      <c r="A140" s="70">
        <v>16</v>
      </c>
      <c r="B140" s="70" t="s">
        <v>95</v>
      </c>
      <c r="C140" s="57">
        <v>263</v>
      </c>
      <c r="D140" s="57" t="s">
        <v>127</v>
      </c>
      <c r="E140" s="57" t="s">
        <v>2</v>
      </c>
      <c r="F140" s="57" t="s">
        <v>60</v>
      </c>
      <c r="G140" s="57">
        <v>1</v>
      </c>
      <c r="H140" s="45">
        <v>74.13</v>
      </c>
      <c r="I140" s="57" t="s">
        <v>303</v>
      </c>
      <c r="J140" s="57" t="e">
        <f>CONCATENATE("INSERT INTO `medical_vacancies` (`id`, `keyOrganization`, `job`, `division`, `bet`, `measures`) VALUES (NULL, ","'",D140,"', '",#REF!,"', ","'",#REF!,"', ","'",#REF!,"', ","'",#REF!,"');")</f>
        <v>#REF!</v>
      </c>
      <c r="K140" s="43" t="s">
        <v>155</v>
      </c>
      <c r="L140" s="44" t="s">
        <v>156</v>
      </c>
      <c r="M140" s="57" t="str">
        <f t="shared" si="11"/>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41" spans="1:13" s="4" customFormat="1" ht="19.5" customHeight="1" x14ac:dyDescent="0.2">
      <c r="A141" s="70"/>
      <c r="B141" s="70"/>
      <c r="C141" s="57"/>
      <c r="D141" s="57"/>
      <c r="E141" s="57" t="s">
        <v>14</v>
      </c>
      <c r="F141" s="57" t="s">
        <v>60</v>
      </c>
      <c r="G141" s="57">
        <v>1</v>
      </c>
      <c r="H141" s="45"/>
      <c r="I141" s="57" t="s">
        <v>303</v>
      </c>
      <c r="J141" s="57"/>
      <c r="K141" s="43"/>
      <c r="L141" s="44"/>
      <c r="M141" s="57"/>
    </row>
    <row r="142" spans="1:13" s="4" customFormat="1" ht="21" customHeight="1" x14ac:dyDescent="0.2">
      <c r="A142" s="70"/>
      <c r="B142" s="70"/>
      <c r="C142" s="57"/>
      <c r="D142" s="57"/>
      <c r="E142" s="57" t="s">
        <v>15</v>
      </c>
      <c r="F142" s="57" t="s">
        <v>61</v>
      </c>
      <c r="G142" s="57">
        <v>1</v>
      </c>
      <c r="H142" s="45"/>
      <c r="I142" s="57" t="s">
        <v>303</v>
      </c>
      <c r="J142" s="57"/>
      <c r="K142" s="43"/>
      <c r="L142" s="44"/>
      <c r="M142" s="57"/>
    </row>
    <row r="143" spans="1:13" s="4" customFormat="1" ht="19.5" customHeight="1" x14ac:dyDescent="0.2">
      <c r="A143" s="70"/>
      <c r="B143" s="70"/>
      <c r="C143" s="57"/>
      <c r="D143" s="57"/>
      <c r="E143" s="57" t="s">
        <v>13</v>
      </c>
      <c r="F143" s="57" t="s">
        <v>60</v>
      </c>
      <c r="G143" s="57">
        <v>2</v>
      </c>
      <c r="H143" s="45"/>
      <c r="I143" s="57" t="s">
        <v>303</v>
      </c>
      <c r="J143" s="57"/>
      <c r="K143" s="43"/>
      <c r="L143" s="44"/>
      <c r="M143" s="57"/>
    </row>
    <row r="144" spans="1:13" s="4" customFormat="1" ht="19.5" customHeight="1" x14ac:dyDescent="0.2">
      <c r="A144" s="70">
        <v>17</v>
      </c>
      <c r="B144" s="70" t="s">
        <v>318</v>
      </c>
      <c r="C144" s="57">
        <v>269</v>
      </c>
      <c r="D144" s="57" t="s">
        <v>128</v>
      </c>
      <c r="E144" s="57" t="s">
        <v>24</v>
      </c>
      <c r="F144" s="57" t="s">
        <v>328</v>
      </c>
      <c r="G144" s="57">
        <v>3</v>
      </c>
      <c r="H144" s="45">
        <v>78</v>
      </c>
      <c r="I144" s="57" t="s">
        <v>102</v>
      </c>
      <c r="J144" s="57" t="str">
        <f t="shared" ref="J144:J149" si="12">CONCATENATE("INSERT INTO `medical_vacancies` (`id`, `keyOrganization`, `job`, `division`, `bet`, `measures`) VALUES (NULL, ","'",D144,"', '",E144,"', ","'",F144,"', ","'",G144,"', ","'",I144,"');")</f>
        <v>INSERT INTO `medical_vacancies` (`id`, `keyOrganization`, `job`, `division`, `bet`, `measures`) VALUES (NULL, 'elets-crb', 'врач общей практики (семейный врач)', 'отделение  ОВП (семейной медицины)с.Талица, с.Воронец, п.Соколье', '3', 'предоставляется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44" s="43" t="s">
        <v>155</v>
      </c>
      <c r="L144" s="44" t="s">
        <v>156</v>
      </c>
      <c r="M144" s="5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5" spans="1:13" s="4" customFormat="1" ht="19.5" customHeight="1" x14ac:dyDescent="0.2">
      <c r="A145" s="70"/>
      <c r="B145" s="70"/>
      <c r="C145" s="57">
        <v>270</v>
      </c>
      <c r="D145" s="57" t="s">
        <v>128</v>
      </c>
      <c r="E145" s="57" t="s">
        <v>11</v>
      </c>
      <c r="F145" s="57" t="s">
        <v>60</v>
      </c>
      <c r="G145" s="57">
        <v>1</v>
      </c>
      <c r="H145" s="45">
        <v>61</v>
      </c>
      <c r="I145" s="57" t="s">
        <v>303</v>
      </c>
      <c r="J145" s="57" t="str">
        <f t="shared" si="12"/>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5" s="43" t="s">
        <v>155</v>
      </c>
      <c r="L145" s="44" t="s">
        <v>156</v>
      </c>
      <c r="M145" s="5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6" spans="1:13" s="4" customFormat="1" ht="19.5" customHeight="1" x14ac:dyDescent="0.2">
      <c r="A146" s="70"/>
      <c r="B146" s="70"/>
      <c r="C146" s="57">
        <v>271</v>
      </c>
      <c r="D146" s="57" t="s">
        <v>128</v>
      </c>
      <c r="E146" s="57" t="s">
        <v>21</v>
      </c>
      <c r="F146" s="57" t="s">
        <v>60</v>
      </c>
      <c r="G146" s="57">
        <v>1</v>
      </c>
      <c r="H146" s="45">
        <v>61</v>
      </c>
      <c r="I146" s="57" t="s">
        <v>100</v>
      </c>
      <c r="J146" s="57" t="str">
        <f t="shared" si="12"/>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46" s="43" t="s">
        <v>155</v>
      </c>
      <c r="L146" s="44" t="s">
        <v>156</v>
      </c>
      <c r="M146" s="5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7" spans="1:13" s="4" customFormat="1" ht="19.5" customHeight="1" x14ac:dyDescent="0.2">
      <c r="A147" s="70"/>
      <c r="B147" s="70"/>
      <c r="C147" s="57">
        <v>272</v>
      </c>
      <c r="D147" s="57" t="s">
        <v>128</v>
      </c>
      <c r="E147" s="57" t="s">
        <v>15</v>
      </c>
      <c r="F147" s="57" t="s">
        <v>61</v>
      </c>
      <c r="G147" s="57">
        <v>1</v>
      </c>
      <c r="H147" s="45">
        <v>61</v>
      </c>
      <c r="I147" s="57" t="s">
        <v>303</v>
      </c>
      <c r="J147" s="57" t="str">
        <f t="shared" si="12"/>
        <v>INSERT INTO `medical_vacancies` (`id`, `keyOrganization`, `job`, `division`, `bet`, `measures`) VALUES (NULL, 'elets-crb',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7" s="43" t="s">
        <v>155</v>
      </c>
      <c r="L147" s="44" t="s">
        <v>156</v>
      </c>
      <c r="M147" s="5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8" spans="1:13" s="4" customFormat="1" ht="19.5" customHeight="1" x14ac:dyDescent="0.2">
      <c r="A148" s="70"/>
      <c r="B148" s="70"/>
      <c r="C148" s="57">
        <v>273</v>
      </c>
      <c r="D148" s="57" t="s">
        <v>128</v>
      </c>
      <c r="E148" s="57" t="s">
        <v>13</v>
      </c>
      <c r="F148" s="57" t="s">
        <v>297</v>
      </c>
      <c r="G148" s="57">
        <v>1</v>
      </c>
      <c r="H148" s="45">
        <v>78</v>
      </c>
      <c r="I148" s="57" t="s">
        <v>303</v>
      </c>
      <c r="J148" s="57" t="str">
        <f t="shared" si="12"/>
        <v>INSERT INTO `medical_vacancies` (`id`, `keyOrganization`, `job`, `division`, `bet`, `measures`) VALUES (NULL, 'elets-crb', 'врач-терапевт участковый', 'поликлиника (амбулатория)',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8" s="43" t="s">
        <v>155</v>
      </c>
      <c r="L148" s="44" t="s">
        <v>156</v>
      </c>
      <c r="M148" s="5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9" spans="1:13" s="4" customFormat="1" ht="19.5" customHeight="1" x14ac:dyDescent="0.2">
      <c r="A149" s="70"/>
      <c r="B149" s="70"/>
      <c r="C149" s="57">
        <v>274</v>
      </c>
      <c r="D149" s="57" t="s">
        <v>128</v>
      </c>
      <c r="E149" s="57" t="s">
        <v>2</v>
      </c>
      <c r="F149" s="57" t="s">
        <v>60</v>
      </c>
      <c r="G149" s="57">
        <v>1</v>
      </c>
      <c r="H149" s="45">
        <v>71</v>
      </c>
      <c r="I149" s="57" t="s">
        <v>303</v>
      </c>
      <c r="J149" s="57" t="str">
        <f t="shared" si="12"/>
        <v>INSERT INTO `medical_vacancies` (`id`, `keyOrganization`, `job`, `division`, `bet`, `measures`) VALUES (NULL, 'elets-crb',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9" s="43" t="s">
        <v>155</v>
      </c>
      <c r="L149" s="44" t="s">
        <v>156</v>
      </c>
      <c r="M149" s="57"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50" spans="1:13" s="4" customFormat="1" ht="19.5" customHeight="1" x14ac:dyDescent="0.2">
      <c r="A150" s="70">
        <v>18</v>
      </c>
      <c r="B150" s="70" t="s">
        <v>74</v>
      </c>
      <c r="C150" s="57">
        <v>279</v>
      </c>
      <c r="D150" s="57" t="s">
        <v>129</v>
      </c>
      <c r="E150" s="49" t="s">
        <v>15</v>
      </c>
      <c r="F150" s="49" t="s">
        <v>61</v>
      </c>
      <c r="G150" s="49">
        <v>1</v>
      </c>
      <c r="H150" s="45">
        <v>45</v>
      </c>
      <c r="I150" s="57" t="s">
        <v>303</v>
      </c>
      <c r="J150" s="57" t="e">
        <f>CONCATENATE("INSERT INTO `medical_vacancies` (`id`, `keyOrganization`, `job`, `division`, `bet`, `measures`) VALUES (NULL, ","'",D150,"', '",#REF!,"', ","'",#REF!,"', ","'",#REF!,"', ","'",#REF!,"');")</f>
        <v>#REF!</v>
      </c>
      <c r="K150" s="43" t="s">
        <v>155</v>
      </c>
      <c r="L150" s="44" t="s">
        <v>156</v>
      </c>
      <c r="M150" s="57"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1" spans="1:13" s="4" customFormat="1" ht="19.5" customHeight="1" x14ac:dyDescent="0.2">
      <c r="A151" s="70"/>
      <c r="B151" s="70"/>
      <c r="C151" s="57">
        <v>280</v>
      </c>
      <c r="D151" s="57" t="s">
        <v>129</v>
      </c>
      <c r="E151" s="49" t="s">
        <v>5</v>
      </c>
      <c r="F151" s="49" t="s">
        <v>60</v>
      </c>
      <c r="G151" s="49">
        <v>1</v>
      </c>
      <c r="H151" s="45">
        <v>40</v>
      </c>
      <c r="I151" s="57" t="s">
        <v>303</v>
      </c>
      <c r="J151" s="57" t="str">
        <f>CONCATENATE("INSERT INTO `medical_vacancies` (`id`, `keyOrganization`, `job`, `division`, `bet`, `measures`) VALUES (NULL, ","'",D151,"', '",E150,"', ","'",F150,"', ","'",G150,"', ","'",I150,"');")</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1" s="43" t="s">
        <v>155</v>
      </c>
      <c r="L151" s="44" t="s">
        <v>156</v>
      </c>
      <c r="M151" s="57"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2" spans="1:13" s="4" customFormat="1" ht="19.5" customHeight="1" x14ac:dyDescent="0.2">
      <c r="A152" s="70"/>
      <c r="B152" s="70"/>
      <c r="C152" s="57">
        <v>282</v>
      </c>
      <c r="D152" s="57" t="s">
        <v>129</v>
      </c>
      <c r="E152" s="49" t="s">
        <v>32</v>
      </c>
      <c r="F152" s="49" t="s">
        <v>60</v>
      </c>
      <c r="G152" s="49">
        <v>1</v>
      </c>
      <c r="H152" s="45">
        <v>45</v>
      </c>
      <c r="I152" s="57" t="s">
        <v>303</v>
      </c>
      <c r="J152" s="57" t="e">
        <f>CONCATENATE("INSERT INTO `medical_vacancies` (`id`, `keyOrganization`, `job`, `division`, `bet`, `measures`) VALUES (NULL, ","'",D152,"', '",#REF!,"', ","'",#REF!,"', ","'",#REF!,"', ","'",#REF!,"');")</f>
        <v>#REF!</v>
      </c>
      <c r="K152" s="43" t="s">
        <v>155</v>
      </c>
      <c r="L152" s="44" t="s">
        <v>156</v>
      </c>
      <c r="M152" s="57"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3" spans="1:13" s="4" customFormat="1" ht="19.5" customHeight="1" x14ac:dyDescent="0.2">
      <c r="A153" s="70"/>
      <c r="B153" s="70"/>
      <c r="C153" s="57">
        <v>283</v>
      </c>
      <c r="D153" s="57" t="s">
        <v>129</v>
      </c>
      <c r="E153" s="49" t="s">
        <v>319</v>
      </c>
      <c r="F153" s="49" t="s">
        <v>326</v>
      </c>
      <c r="G153" s="49">
        <v>1</v>
      </c>
      <c r="H153" s="45">
        <v>40</v>
      </c>
      <c r="I153" s="57" t="s">
        <v>303</v>
      </c>
      <c r="J153" s="57" t="str">
        <f>CONCATENATE("INSERT INTO `medical_vacancies` (`id`, `keyOrganization`, `job`, `division`, `bet`, `measures`) VALUES (NULL, ","'",D153,"', '",E152,"', ","'",F152,"', ","'",G152,"', ","'",I152,"');")</f>
        <v>INSERT INTO `medical_vacancies` (`id`, `keyOrganization`, `job`, `division`, `bet`, `measures`) VALUES (NULL, 'zadonsk-crb', 'врач-психиатр-нарколог',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3" s="43" t="s">
        <v>155</v>
      </c>
      <c r="L153" s="44" t="s">
        <v>156</v>
      </c>
      <c r="M153" s="57"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4" spans="1:13" s="4" customFormat="1" ht="19.5" customHeight="1" x14ac:dyDescent="0.2">
      <c r="A154" s="70"/>
      <c r="B154" s="70"/>
      <c r="C154" s="57"/>
      <c r="D154" s="57"/>
      <c r="E154" s="49" t="s">
        <v>88</v>
      </c>
      <c r="F154" s="49" t="s">
        <v>60</v>
      </c>
      <c r="G154" s="49">
        <v>1</v>
      </c>
      <c r="H154" s="45"/>
      <c r="I154" s="57" t="s">
        <v>100</v>
      </c>
      <c r="J154" s="57"/>
      <c r="K154" s="43"/>
      <c r="L154" s="44"/>
      <c r="M154" s="57"/>
    </row>
    <row r="155" spans="1:13" s="4" customFormat="1" ht="19.5" customHeight="1" x14ac:dyDescent="0.2">
      <c r="A155" s="70">
        <v>19</v>
      </c>
      <c r="B155" s="70" t="s">
        <v>325</v>
      </c>
      <c r="C155" s="57">
        <v>288</v>
      </c>
      <c r="D155" s="57" t="s">
        <v>130</v>
      </c>
      <c r="E155" s="57" t="s">
        <v>13</v>
      </c>
      <c r="F155" s="57" t="s">
        <v>60</v>
      </c>
      <c r="G155" s="57">
        <v>1</v>
      </c>
      <c r="H155" s="45">
        <v>63.07</v>
      </c>
      <c r="I155" s="57" t="s">
        <v>303</v>
      </c>
      <c r="J155" s="57" t="e">
        <f>CONCATENATE("INSERT INTO `medical_vacancies` (`id`, `keyOrganization`, `job`, `division`, `bet`, `measures`) VALUES (NULL, ","'",D155,"', '",#REF!,"', ","'",#REF!,"', ","'",#REF!,"', ","'",#REF!,"');")</f>
        <v>#REF!</v>
      </c>
      <c r="K155" s="43" t="s">
        <v>155</v>
      </c>
      <c r="L155" s="44" t="s">
        <v>156</v>
      </c>
      <c r="M155" s="57"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56" spans="1:13" s="4" customFormat="1" ht="122.25" customHeight="1" x14ac:dyDescent="0.2">
      <c r="A156" s="70"/>
      <c r="B156" s="70"/>
      <c r="C156" s="57">
        <v>289</v>
      </c>
      <c r="D156" s="57" t="s">
        <v>130</v>
      </c>
      <c r="E156" s="57" t="s">
        <v>21</v>
      </c>
      <c r="F156" s="57" t="s">
        <v>160</v>
      </c>
      <c r="G156" s="57">
        <v>1</v>
      </c>
      <c r="H156" s="45">
        <v>63.07</v>
      </c>
      <c r="I156" s="57" t="s">
        <v>101</v>
      </c>
      <c r="J156" s="57" t="e">
        <f>CONCATENATE("INSERT INTO `medical_vacancies` (`id`, `keyOrganization`, `job`, `division`, `bet`, `measures`) VALUES (NULL, ","'",D156,"', '",E155,"', ","'",F155,"', ","'",G155,"', ","'",#REF!,"');")</f>
        <v>#REF!</v>
      </c>
      <c r="K156" s="43" t="s">
        <v>155</v>
      </c>
      <c r="L156" s="44" t="s">
        <v>156</v>
      </c>
      <c r="M156" s="57"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57" spans="1:13" s="4" customFormat="1" ht="19.5" customHeight="1" x14ac:dyDescent="0.2">
      <c r="A157" s="66">
        <v>20</v>
      </c>
      <c r="B157" s="68" t="s">
        <v>64</v>
      </c>
      <c r="C157" s="57">
        <v>296</v>
      </c>
      <c r="D157" s="57" t="s">
        <v>131</v>
      </c>
      <c r="E157" s="49" t="s">
        <v>24</v>
      </c>
      <c r="F157" s="49" t="s">
        <v>345</v>
      </c>
      <c r="G157" s="49">
        <v>2</v>
      </c>
      <c r="H157" s="45">
        <v>59.24</v>
      </c>
      <c r="I157" s="57" t="s">
        <v>303</v>
      </c>
      <c r="J157" s="57" t="e">
        <f>CONCATENATE("INSERT INTO `medical_vacancies` (`id`, `keyOrganization`, `job`, `division`, `bet`, `measures`) VALUES (NULL, ","'",D157,"', '",#REF!,"', ","'",#REF!,"', ","'",#REF!,"', ","'",#REF!,"');")</f>
        <v>#REF!</v>
      </c>
      <c r="K157" s="43" t="s">
        <v>155</v>
      </c>
      <c r="L157" s="44" t="s">
        <v>156</v>
      </c>
      <c r="M157" s="57"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158" spans="1:13" s="4" customFormat="1" ht="19.5" customHeight="1" x14ac:dyDescent="0.2">
      <c r="A158" s="67"/>
      <c r="B158" s="69"/>
      <c r="C158" s="57"/>
      <c r="D158" s="57"/>
      <c r="E158" s="57" t="s">
        <v>6</v>
      </c>
      <c r="F158" s="57" t="s">
        <v>61</v>
      </c>
      <c r="G158" s="57">
        <v>1</v>
      </c>
      <c r="H158" s="45">
        <v>62.085300000000004</v>
      </c>
      <c r="I158" s="57" t="s">
        <v>103</v>
      </c>
      <c r="J158" s="57"/>
      <c r="K158" s="43"/>
      <c r="L158" s="44"/>
      <c r="M158" s="57"/>
    </row>
    <row r="159" spans="1:13" s="4" customFormat="1" ht="19.5" customHeight="1" x14ac:dyDescent="0.2">
      <c r="A159" s="67"/>
      <c r="B159" s="69"/>
      <c r="C159" s="57">
        <v>319</v>
      </c>
      <c r="D159" s="57" t="s">
        <v>132</v>
      </c>
      <c r="E159" s="57" t="s">
        <v>16</v>
      </c>
      <c r="F159" s="57" t="s">
        <v>60</v>
      </c>
      <c r="G159" s="57">
        <v>1</v>
      </c>
      <c r="H159" s="45">
        <v>48.541499999999999</v>
      </c>
      <c r="I159" s="57" t="s">
        <v>103</v>
      </c>
      <c r="J159" s="57" t="e">
        <f>CONCATENATE("INSERT INTO `medical_vacancies` (`id`, `keyOrganization`, `job`, `division`, `bet`, `measures`) VALUES (NULL, ","'",D159,"', '",E158,"', ","'",F158,"', ","'",G158,"', ","'",#REF!,"');")</f>
        <v>#REF!</v>
      </c>
      <c r="K159" s="43" t="s">
        <v>155</v>
      </c>
      <c r="L159" s="44" t="s">
        <v>156</v>
      </c>
      <c r="M159" s="57" t="str">
        <f t="shared" ref="M159:M195" si="13">CONCATENATE(K159,D159,L159)</f>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0" spans="1:13" s="4" customFormat="1" ht="19.5" customHeight="1" x14ac:dyDescent="0.2">
      <c r="A160" s="67"/>
      <c r="B160" s="69"/>
      <c r="C160" s="57">
        <v>321</v>
      </c>
      <c r="D160" s="57" t="s">
        <v>132</v>
      </c>
      <c r="E160" s="57" t="s">
        <v>43</v>
      </c>
      <c r="F160" s="57" t="s">
        <v>60</v>
      </c>
      <c r="G160" s="57">
        <v>1</v>
      </c>
      <c r="H160" s="45">
        <v>62.085300000000004</v>
      </c>
      <c r="I160" s="57" t="s">
        <v>104</v>
      </c>
      <c r="J160" s="57" t="str">
        <f>CONCATENATE("INSERT INTO `medical_vacancies` (`id`, `keyOrganization`, `job`, `division`, `bet`, `measures`) VALUES (NULL, ","'",D160,"', '",E159,"', ","'",F159,"', ","'",G159,"', ","'",I159,"');")</f>
        <v>INSERT INTO `medical_vacancies` (`id`, `keyOrganization`, `job`, `division`, `bet`, `measures`) VALUES (NULL, 'lebedyan-crb', 'врач-кардиолог',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60" s="43" t="s">
        <v>155</v>
      </c>
      <c r="L160" s="44" t="s">
        <v>156</v>
      </c>
      <c r="M160" s="57" t="str">
        <f t="shared" si="13"/>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1" spans="1:13" s="4" customFormat="1" ht="19.5" customHeight="1" x14ac:dyDescent="0.2">
      <c r="A161" s="67"/>
      <c r="B161" s="69"/>
      <c r="C161" s="57">
        <v>322</v>
      </c>
      <c r="D161" s="57" t="s">
        <v>132</v>
      </c>
      <c r="E161" s="57" t="s">
        <v>25</v>
      </c>
      <c r="F161" s="57" t="s">
        <v>60</v>
      </c>
      <c r="G161" s="57">
        <v>1</v>
      </c>
      <c r="H161" s="45">
        <v>62.085300000000004</v>
      </c>
      <c r="I161" s="57" t="s">
        <v>103</v>
      </c>
      <c r="J161" s="57" t="str">
        <f>CONCATENATE("INSERT INTO `medical_vacancies` (`id`, `keyOrganization`, `job`, `division`, `bet`, `measures`) VALUES (NULL, ","'",D161,"', '",E160,"', ","'",F160,"', ","'",G160,"', ","'",I160,"');")</f>
        <v>INSERT INTO `medical_vacancies` (`id`, `keyOrganization`, `job`, `division`, `bet`, `measures`) VALUES (NULL, 'lebedyan-crb', 'врач-дерматовенеролог',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1" s="43" t="s">
        <v>155</v>
      </c>
      <c r="L161" s="44" t="s">
        <v>156</v>
      </c>
      <c r="M161" s="57" t="str">
        <f t="shared" si="13"/>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2" spans="1:13" s="4" customFormat="1" ht="19.5" customHeight="1" x14ac:dyDescent="0.2">
      <c r="A162" s="67"/>
      <c r="B162" s="69"/>
      <c r="C162" s="57">
        <v>323</v>
      </c>
      <c r="D162" s="57" t="s">
        <v>132</v>
      </c>
      <c r="E162" s="57" t="s">
        <v>2</v>
      </c>
      <c r="F162" s="57" t="s">
        <v>60</v>
      </c>
      <c r="G162" s="57">
        <v>1</v>
      </c>
      <c r="H162" s="45">
        <v>52.384500000000003</v>
      </c>
      <c r="I162" s="57" t="s">
        <v>103</v>
      </c>
      <c r="J162" s="57" t="str">
        <f>CONCATENATE("INSERT INTO `medical_vacancies` (`id`, `keyOrganization`, `job`, `division`, `bet`, `measures`) VALUES (NULL, ","'",D162,"', '",E161,"', ","'",F161,"', ","'",G161,"', ","'",I161,"');")</f>
        <v>INSERT INTO `medical_vacancies` (`id`, `keyOrganization`, `job`, `division`, `bet`, `measures`) VALUES (NULL, 'lebedyan-crb', 'врач-физиотерапевт',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62" s="43" t="s">
        <v>155</v>
      </c>
      <c r="L162" s="44" t="s">
        <v>156</v>
      </c>
      <c r="M162" s="57" t="str">
        <f t="shared" si="13"/>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3" spans="1:13" s="4" customFormat="1" ht="19.5" customHeight="1" x14ac:dyDescent="0.2">
      <c r="A163" s="70">
        <v>21</v>
      </c>
      <c r="B163" s="70" t="s">
        <v>295</v>
      </c>
      <c r="C163" s="57">
        <v>349</v>
      </c>
      <c r="D163" s="57" t="s">
        <v>133</v>
      </c>
      <c r="E163" s="49" t="s">
        <v>21</v>
      </c>
      <c r="F163" s="49" t="s">
        <v>306</v>
      </c>
      <c r="G163" s="57">
        <v>1</v>
      </c>
      <c r="H163" s="45">
        <v>66.77</v>
      </c>
      <c r="I163" s="57" t="s">
        <v>100</v>
      </c>
      <c r="J163" s="57" t="e">
        <f>CONCATENATE("INSERT INTO `medical_vacancies` (`id`, `keyOrganization`, `job`, `division`, `bet`, `measures`) VALUES (NULL, ","'",D163,"', '",#REF!,"', ","'",#REF!,"', ","'",#REF!,"', ","'",#REF!,"');")</f>
        <v>#REF!</v>
      </c>
      <c r="K163" s="43" t="s">
        <v>155</v>
      </c>
      <c r="L163" s="44" t="s">
        <v>156</v>
      </c>
      <c r="M163"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4" spans="1:13" s="4" customFormat="1" ht="19.5" customHeight="1" x14ac:dyDescent="0.2">
      <c r="A164" s="70"/>
      <c r="B164" s="70"/>
      <c r="C164" s="57">
        <v>350</v>
      </c>
      <c r="D164" s="57" t="s">
        <v>133</v>
      </c>
      <c r="E164" s="49" t="s">
        <v>1</v>
      </c>
      <c r="F164" s="49" t="s">
        <v>306</v>
      </c>
      <c r="G164" s="49">
        <v>1</v>
      </c>
      <c r="H164" s="45">
        <v>53.41</v>
      </c>
      <c r="I164" s="57" t="s">
        <v>100</v>
      </c>
      <c r="J164" s="57" t="e">
        <f>CONCATENATE("INSERT INTO `medical_vacancies` (`id`, `keyOrganization`, `job`, `division`, `bet`, `measures`) VALUES (NULL, ","'",D164,"', '",#REF!,"', ","'",#REF!,"', ","'",G163,"', ","'",I163,"');")</f>
        <v>#REF!</v>
      </c>
      <c r="K164" s="43" t="s">
        <v>155</v>
      </c>
      <c r="L164" s="44" t="s">
        <v>156</v>
      </c>
      <c r="M164"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5" spans="1:13" s="4" customFormat="1" ht="19.5" customHeight="1" x14ac:dyDescent="0.2">
      <c r="A165" s="70"/>
      <c r="B165" s="70"/>
      <c r="C165" s="57">
        <v>351</v>
      </c>
      <c r="D165" s="57" t="s">
        <v>133</v>
      </c>
      <c r="E165" s="49" t="s">
        <v>24</v>
      </c>
      <c r="F165" s="49" t="s">
        <v>353</v>
      </c>
      <c r="G165" s="49">
        <v>4</v>
      </c>
      <c r="H165" s="45">
        <v>85.17</v>
      </c>
      <c r="I165" s="57" t="s">
        <v>303</v>
      </c>
      <c r="J165" s="57" t="str">
        <f>CONCATENATE("INSERT INTO `medical_vacancies` (`id`, `keyOrganization`, `job`, `division`, `bet`, `measures`) VALUES (NULL, ","'",D165,"', '",E163,"', ","'",F163,"', ","'",G164,"', ","'",I164,"');")</f>
        <v>INSERT INTO `medical_vacancies` (`id`, `keyOrganization`, `job`, `division`, `bet`, `measures`) VALUES (NULL, 'lipetskaya-crb', 'врач-хирург', 'поликлиника №2', '1', 'ежемесячная денежная компенсация за наем (поднаем) жилых помещений, ежемесячная денежная компенсация по оплате ЖКХ');</v>
      </c>
      <c r="K165" s="43" t="s">
        <v>155</v>
      </c>
      <c r="L165" s="44" t="s">
        <v>156</v>
      </c>
      <c r="M165"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6" spans="1:13" s="4" customFormat="1" ht="19.5" customHeight="1" x14ac:dyDescent="0.2">
      <c r="A166" s="70"/>
      <c r="B166" s="70"/>
      <c r="C166" s="57">
        <v>352</v>
      </c>
      <c r="D166" s="57" t="s">
        <v>133</v>
      </c>
      <c r="E166" s="49" t="s">
        <v>24</v>
      </c>
      <c r="F166" s="49" t="s">
        <v>306</v>
      </c>
      <c r="G166" s="49">
        <v>1</v>
      </c>
      <c r="H166" s="45">
        <v>53.41</v>
      </c>
      <c r="I166" s="57" t="s">
        <v>303</v>
      </c>
      <c r="J166" s="57" t="str">
        <f>CONCATENATE("INSERT INTO `medical_vacancies` (`id`, `keyOrganization`, `job`, `division`, `bet`, `measures`) VALUES (NULL, ","'",D166,"', '",E164,"', ","'",F164,"', ","'",G165,"', ","'",I165,"');")</f>
        <v>INSERT INTO `medical_vacancies` (`id`, `keyOrganization`, `job`, `division`, `bet`, `measures`) VALUES (NULL, 'lipetskaya-crb', 'врач-эндокринолог', 'поликлиника №2', '4',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6" s="43" t="s">
        <v>155</v>
      </c>
      <c r="L166" s="44" t="s">
        <v>156</v>
      </c>
      <c r="M166"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7" spans="1:13" s="4" customFormat="1" ht="19.5" customHeight="1" x14ac:dyDescent="0.2">
      <c r="A167" s="70"/>
      <c r="B167" s="70"/>
      <c r="C167" s="57">
        <v>353</v>
      </c>
      <c r="D167" s="57" t="s">
        <v>133</v>
      </c>
      <c r="E167" s="49" t="s">
        <v>13</v>
      </c>
      <c r="F167" s="49" t="s">
        <v>306</v>
      </c>
      <c r="G167" s="49">
        <v>3</v>
      </c>
      <c r="H167" s="45">
        <v>68.13</v>
      </c>
      <c r="I167" s="57" t="s">
        <v>303</v>
      </c>
      <c r="J167" s="57" t="e">
        <f>CONCATENATE("INSERT INTO `medical_vacancies` (`id`, `keyOrganization`, `job`, `division`, `bet`, `measures`) VALUES (NULL, ","'",D167,"', '",E165,"', ","'",F165,"', ","'",G166,"', ","'",#REF!,"');")</f>
        <v>#REF!</v>
      </c>
      <c r="K167" s="43" t="s">
        <v>155</v>
      </c>
      <c r="L167" s="44" t="s">
        <v>156</v>
      </c>
      <c r="M167"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8" spans="1:13" s="4" customFormat="1" ht="19.5" customHeight="1" x14ac:dyDescent="0.2">
      <c r="A168" s="70"/>
      <c r="B168" s="70"/>
      <c r="C168" s="57">
        <v>354</v>
      </c>
      <c r="D168" s="57" t="s">
        <v>133</v>
      </c>
      <c r="E168" s="49" t="s">
        <v>13</v>
      </c>
      <c r="F168" s="49" t="s">
        <v>357</v>
      </c>
      <c r="G168" s="49">
        <v>2</v>
      </c>
      <c r="H168" s="45">
        <v>53.41</v>
      </c>
      <c r="I168" s="57" t="s">
        <v>303</v>
      </c>
      <c r="J168" s="57" t="str">
        <f>CONCATENATE("INSERT INTO `medical_vacancies` (`id`, `keyOrganization`, `job`, `division`, `bet`, `measures`) VALUES (NULL, ","'",D168,"', '",E166,"', ","'",F166,"', ","'",G167,"', ","'",I167,"');")</f>
        <v>INSERT INTO `medical_vacancies` (`id`, `keyOrganization`, `job`, `division`, `bet`, `measures`) VALUES (NULL, 'lipetskaya-crb', 'врач общей практики (семейный врач)', 'поликлиника №2',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8" s="43" t="s">
        <v>155</v>
      </c>
      <c r="L168" s="44" t="s">
        <v>156</v>
      </c>
      <c r="M168"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9" spans="1:13" s="4" customFormat="1" ht="19.5" customHeight="1" x14ac:dyDescent="0.2">
      <c r="A169" s="70"/>
      <c r="B169" s="70"/>
      <c r="C169" s="57"/>
      <c r="D169" s="57"/>
      <c r="E169" s="49" t="s">
        <v>10</v>
      </c>
      <c r="F169" s="49" t="s">
        <v>159</v>
      </c>
      <c r="G169" s="49">
        <v>2</v>
      </c>
      <c r="H169" s="45">
        <v>68.13</v>
      </c>
      <c r="I169" s="57" t="s">
        <v>303</v>
      </c>
      <c r="J169" s="57"/>
      <c r="K169" s="43"/>
      <c r="L169" s="44"/>
      <c r="M169" s="57"/>
    </row>
    <row r="170" spans="1:13" s="4" customFormat="1" ht="19.5" customHeight="1" x14ac:dyDescent="0.2">
      <c r="A170" s="70"/>
      <c r="B170" s="70"/>
      <c r="C170" s="57">
        <v>355</v>
      </c>
      <c r="D170" s="57" t="s">
        <v>133</v>
      </c>
      <c r="E170" s="49" t="s">
        <v>62</v>
      </c>
      <c r="F170" s="49" t="s">
        <v>60</v>
      </c>
      <c r="G170" s="49">
        <v>1</v>
      </c>
      <c r="H170" s="45">
        <v>66.77</v>
      </c>
      <c r="I170" s="55" t="s">
        <v>100</v>
      </c>
      <c r="J170" s="57" t="str">
        <f>CONCATENATE("INSERT INTO `medical_vacancies` (`id`, `keyOrganization`, `job`, `division`, `bet`, `measures`) VALUES (NULL, ","'",D170,"', '",E168,"', ","'",F168,"', ","'",G169,"', ","'",I169,"');")</f>
        <v>INSERT INTO `medical_vacancies` (`id`, `keyOrganization`, `job`, `division`, `bet`, `measures`) VALUES (NULL, 'lipetskaya-crb', 'врач-терапевт участковый', 'ООВП(СМ) с.Ситовка; с.Вербилово',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0" s="43" t="s">
        <v>155</v>
      </c>
      <c r="L170" s="44" t="s">
        <v>156</v>
      </c>
      <c r="M170"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71" spans="1:13" s="4" customFormat="1" ht="19.5" customHeight="1" x14ac:dyDescent="0.2">
      <c r="A171" s="70"/>
      <c r="B171" s="70"/>
      <c r="C171" s="57">
        <v>356</v>
      </c>
      <c r="D171" s="57" t="s">
        <v>133</v>
      </c>
      <c r="E171" s="49" t="s">
        <v>4</v>
      </c>
      <c r="F171" s="49" t="s">
        <v>320</v>
      </c>
      <c r="G171" s="49">
        <v>1</v>
      </c>
      <c r="H171" s="45">
        <v>53.41</v>
      </c>
      <c r="I171" s="55" t="s">
        <v>100</v>
      </c>
      <c r="J171" s="57" t="e">
        <f>CONCATENATE("INSERT INTO `medical_vacancies` (`id`, `keyOrganization`, `job`, `division`, `bet`, `measures`) VALUES (NULL, ","'",D171,"', '",E169,"', ","'",F169,"', ","'",#REF!,"', ","'",I170,"');")</f>
        <v>#REF!</v>
      </c>
      <c r="K171" s="43" t="s">
        <v>155</v>
      </c>
      <c r="L171" s="44" t="s">
        <v>156</v>
      </c>
      <c r="M171"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72" spans="1:13" s="4" customFormat="1" ht="19.5" customHeight="1" x14ac:dyDescent="0.2">
      <c r="A172" s="70"/>
      <c r="B172" s="70"/>
      <c r="C172" s="57"/>
      <c r="D172" s="57"/>
      <c r="E172" s="49" t="s">
        <v>14</v>
      </c>
      <c r="F172" s="49" t="s">
        <v>163</v>
      </c>
      <c r="G172" s="49">
        <v>1</v>
      </c>
      <c r="H172" s="45">
        <v>53.41</v>
      </c>
      <c r="I172" s="57" t="s">
        <v>303</v>
      </c>
      <c r="J172" s="57"/>
      <c r="K172" s="43"/>
      <c r="L172" s="44"/>
      <c r="M172" s="57"/>
    </row>
    <row r="173" spans="1:13" s="4" customFormat="1" ht="19.5" customHeight="1" x14ac:dyDescent="0.2">
      <c r="A173" s="70"/>
      <c r="B173" s="70"/>
      <c r="C173" s="57">
        <v>357</v>
      </c>
      <c r="D173" s="57" t="s">
        <v>133</v>
      </c>
      <c r="E173" s="49" t="s">
        <v>43</v>
      </c>
      <c r="F173" s="49" t="s">
        <v>306</v>
      </c>
      <c r="G173" s="49">
        <v>1</v>
      </c>
      <c r="H173" s="45">
        <v>63.4</v>
      </c>
      <c r="I173" s="57" t="s">
        <v>100</v>
      </c>
      <c r="J173" s="57" t="e">
        <f>CONCATENATE("INSERT INTO `medical_vacancies` (`id`, `keyOrganization`, `job`, `division`, `bet`, `measures`) VALUES (NULL, ","'",D173,"', '",E170,"', ","'",F170,"', ","'",G171,"', ","'",#REF!,"');")</f>
        <v>#REF!</v>
      </c>
      <c r="K173" s="43" t="s">
        <v>155</v>
      </c>
      <c r="L173" s="44" t="s">
        <v>156</v>
      </c>
      <c r="M173"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74" spans="1:13" s="4" customFormat="1" ht="19.5" customHeight="1" x14ac:dyDescent="0.2">
      <c r="A174" s="70"/>
      <c r="B174" s="70"/>
      <c r="C174" s="57">
        <v>358</v>
      </c>
      <c r="D174" s="57" t="s">
        <v>133</v>
      </c>
      <c r="E174" s="49" t="s">
        <v>354</v>
      </c>
      <c r="F174" s="49" t="s">
        <v>60</v>
      </c>
      <c r="G174" s="49">
        <v>1</v>
      </c>
      <c r="H174" s="45"/>
      <c r="I174" s="57" t="s">
        <v>303</v>
      </c>
      <c r="J174" s="57" t="e">
        <f>CONCATENATE("INSERT INTO `medical_vacancies` (`id`, `keyOrganization`, `job`, `division`, `bet`, `measures`) VALUES (NULL, ","'",D174,"', '",E171,"', ","'",F171,"', ","'",G172,"', ","'",#REF!,"');")</f>
        <v>#REF!</v>
      </c>
      <c r="K174" s="43" t="s">
        <v>155</v>
      </c>
      <c r="L174" s="44" t="s">
        <v>156</v>
      </c>
      <c r="M174"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75" spans="1:13" s="4" customFormat="1" ht="19.5" customHeight="1" x14ac:dyDescent="0.2">
      <c r="A175" s="70"/>
      <c r="B175" s="70"/>
      <c r="C175" s="57">
        <v>360</v>
      </c>
      <c r="D175" s="57" t="s">
        <v>133</v>
      </c>
      <c r="E175" s="49" t="s">
        <v>355</v>
      </c>
      <c r="F175" s="49" t="s">
        <v>60</v>
      </c>
      <c r="G175" s="49">
        <v>1</v>
      </c>
      <c r="H175" s="45"/>
      <c r="I175" s="57" t="s">
        <v>303</v>
      </c>
      <c r="J175" s="57" t="e">
        <f>CONCATENATE("INSERT INTO `medical_vacancies` (`id`, `keyOrganization`, `job`, `division`, `bet`, `measures`) VALUES (NULL, ","'",D175,"', '",E172,"', ","'",F172,"', ","'",G173,"', ","'",#REF!,"');")</f>
        <v>#REF!</v>
      </c>
      <c r="K175" s="43" t="s">
        <v>155</v>
      </c>
      <c r="L175" s="44" t="s">
        <v>156</v>
      </c>
      <c r="M175" s="57"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76" spans="1:13" s="4" customFormat="1" ht="19.5" customHeight="1" x14ac:dyDescent="0.2">
      <c r="A176" s="70">
        <v>22</v>
      </c>
      <c r="B176" s="71" t="s">
        <v>291</v>
      </c>
      <c r="C176" s="55">
        <v>365</v>
      </c>
      <c r="D176" s="55" t="s">
        <v>134</v>
      </c>
      <c r="E176" s="57" t="s">
        <v>24</v>
      </c>
      <c r="F176" s="57" t="s">
        <v>60</v>
      </c>
      <c r="G176" s="57">
        <v>2</v>
      </c>
      <c r="H176" s="60">
        <v>51.88</v>
      </c>
      <c r="I176" s="55" t="s">
        <v>303</v>
      </c>
      <c r="J176" s="57" t="e">
        <f>CONCATENATE("INSERT INTO `medical_vacancies` (`id`, `keyOrganization`, `job`, `division`, `bet`, `measures`) VALUES (NULL, ","'",D176,"', '",#REF!,"', ","'",#REF!,"', ","'",G186,"', ","'",#REF!,"');")</f>
        <v>#REF!</v>
      </c>
      <c r="K176" s="43" t="s">
        <v>155</v>
      </c>
      <c r="L176" s="44" t="s">
        <v>156</v>
      </c>
      <c r="M176" s="57"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77" spans="1:13" s="4" customFormat="1" ht="19.5" customHeight="1" x14ac:dyDescent="0.2">
      <c r="A177" s="70"/>
      <c r="B177" s="71"/>
      <c r="C177" s="55"/>
      <c r="D177" s="55"/>
      <c r="E177" s="57" t="s">
        <v>13</v>
      </c>
      <c r="F177" s="57" t="s">
        <v>60</v>
      </c>
      <c r="G177" s="57">
        <v>1</v>
      </c>
      <c r="H177" s="60"/>
      <c r="I177" s="55" t="s">
        <v>303</v>
      </c>
      <c r="J177" s="57"/>
      <c r="K177" s="43"/>
      <c r="L177" s="44"/>
      <c r="M177" s="57"/>
    </row>
    <row r="178" spans="1:13" s="4" customFormat="1" ht="19.5" customHeight="1" x14ac:dyDescent="0.2">
      <c r="A178" s="70"/>
      <c r="B178" s="71"/>
      <c r="C178" s="55">
        <v>366</v>
      </c>
      <c r="D178" s="55" t="s">
        <v>134</v>
      </c>
      <c r="E178" s="57" t="s">
        <v>18</v>
      </c>
      <c r="F178" s="57" t="s">
        <v>60</v>
      </c>
      <c r="G178" s="57">
        <v>1</v>
      </c>
      <c r="H178" s="60">
        <v>56.79</v>
      </c>
      <c r="I178" s="55" t="s">
        <v>303</v>
      </c>
      <c r="J178" s="57" t="str">
        <f>CONCATENATE("INSERT INTO `medical_vacancies` (`id`, `keyOrganization`, `job`, `division`, `bet`, `measures`) VALUES (NULL, ","'",D178,"', '",E186,"', ","'",F186,"', ","'",G184,"', ","'",I176,"');")</f>
        <v>INSERT INTO `medical_vacancies` (`id`, `keyOrganization`, `job`, `division`, `bet`, `measures`) VALUES (NULL, 'stanovlanskaya-crb', 'врач общей практики (семейный врач)', 'амбулатория с. Большая Поляна',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8" s="43" t="s">
        <v>155</v>
      </c>
      <c r="L178" s="44" t="s">
        <v>156</v>
      </c>
      <c r="M178" s="57"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79" spans="1:13" s="4" customFormat="1" ht="19.5" customHeight="1" x14ac:dyDescent="0.2">
      <c r="A179" s="70"/>
      <c r="B179" s="71"/>
      <c r="C179" s="55">
        <v>367</v>
      </c>
      <c r="D179" s="55" t="s">
        <v>134</v>
      </c>
      <c r="E179" s="57" t="s">
        <v>11</v>
      </c>
      <c r="F179" s="57" t="s">
        <v>60</v>
      </c>
      <c r="G179" s="57">
        <v>1</v>
      </c>
      <c r="H179" s="60">
        <v>63.19</v>
      </c>
      <c r="I179" s="55" t="s">
        <v>303</v>
      </c>
      <c r="J179" s="57" t="str">
        <f>CONCATENATE("INSERT INTO `medical_vacancies` (`id`, `keyOrganization`, `job`, `division`, `bet`, `measures`) VALUES (NULL, ","'",D179,"', '",E184,"', ","'",F184,"', ","'",G188,"', ","'",I178,"');")</f>
        <v>INSERT INTO `medical_vacancies` (`id`, `keyOrganization`, `job`, `division`, `bet`, `measures`) VALUES (NULL, 'stanovlanskaya-crb',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9" s="43" t="s">
        <v>155</v>
      </c>
      <c r="L179" s="44" t="s">
        <v>156</v>
      </c>
      <c r="M179" s="57"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80" spans="1:13" s="4" customFormat="1" ht="19.5" customHeight="1" x14ac:dyDescent="0.2">
      <c r="A180" s="70"/>
      <c r="B180" s="71"/>
      <c r="C180" s="55"/>
      <c r="D180" s="55"/>
      <c r="E180" s="57" t="s">
        <v>358</v>
      </c>
      <c r="F180" s="57" t="s">
        <v>61</v>
      </c>
      <c r="G180" s="57">
        <v>1</v>
      </c>
      <c r="H180" s="60"/>
      <c r="I180" s="55" t="s">
        <v>105</v>
      </c>
      <c r="J180" s="57"/>
      <c r="K180" s="43"/>
      <c r="L180" s="44"/>
      <c r="M180" s="57"/>
    </row>
    <row r="181" spans="1:13" s="4" customFormat="1" ht="19.5" customHeight="1" x14ac:dyDescent="0.2">
      <c r="A181" s="70"/>
      <c r="B181" s="71"/>
      <c r="C181" s="55">
        <v>370</v>
      </c>
      <c r="D181" s="55" t="s">
        <v>134</v>
      </c>
      <c r="E181" s="57" t="s">
        <v>31</v>
      </c>
      <c r="F181" s="57" t="s">
        <v>60</v>
      </c>
      <c r="G181" s="57">
        <v>1</v>
      </c>
      <c r="H181" s="60">
        <v>53.8</v>
      </c>
      <c r="I181" s="55" t="s">
        <v>303</v>
      </c>
      <c r="J181" s="57" t="str">
        <f>CONCATENATE("INSERT INTO `medical_vacancies` (`id`, `keyOrganization`, `job`, `division`, `bet`, `measures`) VALUES (NULL, ","'",D181,"', '",E189,"', ","'",F189,"', ","'",G191,"', ","'",I179,"');")</f>
        <v>INSERT INTO `medical_vacancies` (`id`, `keyOrganization`, `job`, `division`, `bet`, `measures`) VALUES (NULL, 'stanovlanskaya-crb',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1" s="43" t="s">
        <v>155</v>
      </c>
      <c r="L181" s="44" t="s">
        <v>156</v>
      </c>
      <c r="M181" s="57"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82" spans="1:13" s="4" customFormat="1" ht="21" customHeight="1" x14ac:dyDescent="0.2">
      <c r="A182" s="70"/>
      <c r="B182" s="71"/>
      <c r="C182" s="55"/>
      <c r="D182" s="55"/>
      <c r="E182" s="57" t="s">
        <v>1</v>
      </c>
      <c r="F182" s="57" t="s">
        <v>60</v>
      </c>
      <c r="G182" s="57">
        <v>1</v>
      </c>
      <c r="H182" s="60">
        <v>53.8</v>
      </c>
      <c r="I182" s="55" t="s">
        <v>303</v>
      </c>
      <c r="J182" s="57"/>
      <c r="K182" s="43"/>
      <c r="L182" s="44"/>
      <c r="M182" s="57"/>
    </row>
    <row r="183" spans="1:13" s="4" customFormat="1" ht="19.5" customHeight="1" x14ac:dyDescent="0.2">
      <c r="A183" s="70"/>
      <c r="B183" s="71"/>
      <c r="C183" s="55"/>
      <c r="D183" s="55"/>
      <c r="E183" s="49" t="s">
        <v>307</v>
      </c>
      <c r="F183" s="49" t="s">
        <v>60</v>
      </c>
      <c r="G183" s="57">
        <v>1</v>
      </c>
      <c r="H183" s="60">
        <v>53.8</v>
      </c>
      <c r="I183" s="55" t="s">
        <v>303</v>
      </c>
      <c r="J183" s="57"/>
      <c r="K183" s="43"/>
      <c r="L183" s="44"/>
      <c r="M183" s="57"/>
    </row>
    <row r="184" spans="1:13" s="4" customFormat="1" ht="19.5" customHeight="1" x14ac:dyDescent="0.2">
      <c r="A184" s="70">
        <v>23</v>
      </c>
      <c r="B184" s="70" t="s">
        <v>65</v>
      </c>
      <c r="C184" s="57">
        <v>376</v>
      </c>
      <c r="D184" s="57" t="s">
        <v>135</v>
      </c>
      <c r="E184" s="57" t="s">
        <v>15</v>
      </c>
      <c r="F184" s="57" t="s">
        <v>61</v>
      </c>
      <c r="G184" s="57">
        <v>2</v>
      </c>
      <c r="H184" s="45">
        <v>60.68</v>
      </c>
      <c r="I184" s="57" t="s">
        <v>303</v>
      </c>
      <c r="J184" s="57" t="str">
        <f>CONCATENATE("INSERT INTO `medical_vacancies` (`id`, `keyOrganization`, `job`, `division`, `bet`, `measures`) VALUES (NULL, ","'",D184,"', '",E212,"', ","'",F213,"', ","'",G212,"', ","'",I184,"');")</f>
        <v>INSERT INTO `medical_vacancies` (`id`, `keyOrganization`, `job`, `division`, `bet`, `measures`) VALUES (NULL, 'terbunskaya-crb',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4" s="43" t="s">
        <v>155</v>
      </c>
      <c r="L184" s="44" t="s">
        <v>156</v>
      </c>
      <c r="M184" s="57"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85" spans="1:13" s="4" customFormat="1" ht="19.5" customHeight="1" x14ac:dyDescent="0.2">
      <c r="A185" s="70"/>
      <c r="B185" s="70"/>
      <c r="C185" s="57"/>
      <c r="D185" s="57"/>
      <c r="E185" s="57" t="s">
        <v>24</v>
      </c>
      <c r="F185" s="57" t="s">
        <v>359</v>
      </c>
      <c r="G185" s="57">
        <v>1</v>
      </c>
      <c r="H185" s="45"/>
      <c r="I185" s="57" t="s">
        <v>99</v>
      </c>
      <c r="J185" s="57"/>
      <c r="K185" s="43"/>
      <c r="L185" s="44"/>
      <c r="M185" s="57"/>
    </row>
    <row r="186" spans="1:13" s="4" customFormat="1" ht="19.5" customHeight="1" x14ac:dyDescent="0.2">
      <c r="A186" s="70"/>
      <c r="B186" s="70"/>
      <c r="C186" s="57"/>
      <c r="D186" s="57"/>
      <c r="E186" s="57" t="s">
        <v>24</v>
      </c>
      <c r="F186" s="57" t="s">
        <v>337</v>
      </c>
      <c r="G186" s="57">
        <v>1</v>
      </c>
      <c r="H186" s="45"/>
      <c r="I186" s="57" t="s">
        <v>303</v>
      </c>
      <c r="J186" s="57"/>
      <c r="K186" s="43"/>
      <c r="L186" s="44"/>
      <c r="M186" s="57"/>
    </row>
    <row r="187" spans="1:13" s="4" customFormat="1" ht="19.5" customHeight="1" x14ac:dyDescent="0.2">
      <c r="A187" s="70"/>
      <c r="B187" s="70"/>
      <c r="C187" s="57"/>
      <c r="D187" s="57"/>
      <c r="E187" s="57" t="s">
        <v>21</v>
      </c>
      <c r="F187" s="57" t="s">
        <v>359</v>
      </c>
      <c r="G187" s="57">
        <v>1</v>
      </c>
      <c r="H187" s="45"/>
      <c r="I187" s="57" t="s">
        <v>280</v>
      </c>
      <c r="J187" s="57"/>
      <c r="K187" s="43"/>
      <c r="L187" s="44"/>
      <c r="M187" s="57"/>
    </row>
    <row r="188" spans="1:13" s="4" customFormat="1" ht="19.5" customHeight="1" x14ac:dyDescent="0.2">
      <c r="A188" s="70"/>
      <c r="B188" s="70"/>
      <c r="C188" s="57">
        <v>377</v>
      </c>
      <c r="D188" s="57" t="s">
        <v>135</v>
      </c>
      <c r="E188" s="57" t="s">
        <v>21</v>
      </c>
      <c r="F188" s="57" t="s">
        <v>61</v>
      </c>
      <c r="G188" s="57">
        <v>1</v>
      </c>
      <c r="H188" s="45">
        <v>76.760000000000005</v>
      </c>
      <c r="I188" s="57" t="s">
        <v>100</v>
      </c>
      <c r="J188" s="57" t="str">
        <f>CONCATENATE("INSERT INTO `medical_vacancies` (`id`, `keyOrganization`, `job`, `division`, `bet`, `measures`) VALUES (NULL, ","'",D188,"', '",E214,"', ","'",F212,"', ","'",G214,"', ","'",I188,"');")</f>
        <v>INSERT INTO `medical_vacancies` (`id`, `keyOrganization`, `job`, `division`, `bet`, `measures`) VALUES (NULL, 'terbunskaya-crb', 'врач общей практики (семейный врач)', 'поликлиника', '2', 'ежемесячная денежная компенсация за наем (поднаем) жилых помещений, ежемесячная денежная компенсация по оплате ЖКХ');</v>
      </c>
      <c r="K188" s="43" t="s">
        <v>155</v>
      </c>
      <c r="L188" s="44" t="s">
        <v>156</v>
      </c>
      <c r="M188" s="57"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89" spans="1:13" s="4" customFormat="1" ht="19.5" customHeight="1" x14ac:dyDescent="0.2">
      <c r="A189" s="70"/>
      <c r="B189" s="70"/>
      <c r="C189" s="57">
        <v>378</v>
      </c>
      <c r="D189" s="57" t="s">
        <v>135</v>
      </c>
      <c r="E189" s="57" t="s">
        <v>17</v>
      </c>
      <c r="F189" s="57" t="s">
        <v>60</v>
      </c>
      <c r="G189" s="57">
        <v>1</v>
      </c>
      <c r="H189" s="45">
        <v>70.760000000000005</v>
      </c>
      <c r="I189" s="57" t="s">
        <v>100</v>
      </c>
      <c r="J189" s="57" t="e">
        <f>CONCATENATE("INSERT INTO `medical_vacancies` (`id`, `keyOrganization`, `job`, `division`, `bet`, `measures`) VALUES (NULL, ","'",D189,"', '",#REF!,"', ","'",F214,"', ","'",G215,"', ","'",I189,"');")</f>
        <v>#REF!</v>
      </c>
      <c r="K189" s="43" t="s">
        <v>155</v>
      </c>
      <c r="L189" s="44" t="s">
        <v>156</v>
      </c>
      <c r="M189" s="57"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90" spans="1:13" s="4" customFormat="1" ht="19.5" customHeight="1" x14ac:dyDescent="0.2">
      <c r="A190" s="70"/>
      <c r="B190" s="70"/>
      <c r="C190" s="57"/>
      <c r="D190" s="57"/>
      <c r="E190" s="57" t="s">
        <v>15</v>
      </c>
      <c r="F190" s="57" t="s">
        <v>360</v>
      </c>
      <c r="G190" s="57">
        <v>1</v>
      </c>
      <c r="H190" s="45"/>
      <c r="I190" s="57" t="s">
        <v>99</v>
      </c>
      <c r="J190" s="57"/>
      <c r="K190" s="43"/>
      <c r="L190" s="44"/>
      <c r="M190" s="57"/>
    </row>
    <row r="191" spans="1:13" s="4" customFormat="1" ht="19.5" customHeight="1" x14ac:dyDescent="0.2">
      <c r="A191" s="70"/>
      <c r="B191" s="70"/>
      <c r="C191" s="57">
        <v>379</v>
      </c>
      <c r="D191" s="57" t="s">
        <v>135</v>
      </c>
      <c r="E191" s="57" t="s">
        <v>33</v>
      </c>
      <c r="F191" s="57" t="s">
        <v>60</v>
      </c>
      <c r="G191" s="57">
        <v>1</v>
      </c>
      <c r="H191" s="45">
        <v>60.68</v>
      </c>
      <c r="I191" s="57" t="s">
        <v>100</v>
      </c>
      <c r="J191" s="57" t="e">
        <f>CONCATENATE("INSERT INTO `medical_vacancies` (`id`, `keyOrganization`, `job`, `division`, `bet`, `measures`) VALUES (NULL, ","'",D191,"', '",#REF!,"', ","'",#REF!,"', ","'",#REF!,"', ","'",I191,"');")</f>
        <v>#REF!</v>
      </c>
      <c r="K191" s="43" t="s">
        <v>155</v>
      </c>
      <c r="L191" s="44" t="s">
        <v>156</v>
      </c>
      <c r="M191" s="57"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92" spans="1:13" s="4" customFormat="1" ht="19.5" customHeight="1" x14ac:dyDescent="0.2">
      <c r="A192" s="70"/>
      <c r="B192" s="70"/>
      <c r="C192" s="57"/>
      <c r="D192" s="57"/>
      <c r="E192" s="57" t="s">
        <v>12</v>
      </c>
      <c r="F192" s="57" t="s">
        <v>359</v>
      </c>
      <c r="G192" s="57">
        <v>1</v>
      </c>
      <c r="H192" s="45"/>
      <c r="I192" s="57" t="s">
        <v>99</v>
      </c>
      <c r="J192" s="57"/>
      <c r="K192" s="43"/>
      <c r="L192" s="44"/>
      <c r="M192" s="57"/>
    </row>
    <row r="193" spans="1:13" s="4" customFormat="1" ht="19.5" customHeight="1" x14ac:dyDescent="0.2">
      <c r="A193" s="70"/>
      <c r="B193" s="70"/>
      <c r="C193" s="57"/>
      <c r="D193" s="57"/>
      <c r="E193" s="57" t="s">
        <v>32</v>
      </c>
      <c r="F193" s="57" t="s">
        <v>359</v>
      </c>
      <c r="G193" s="57">
        <v>1</v>
      </c>
      <c r="H193" s="45"/>
      <c r="I193" s="57" t="s">
        <v>99</v>
      </c>
      <c r="J193" s="57"/>
      <c r="K193" s="43"/>
      <c r="L193" s="44"/>
      <c r="M193" s="57"/>
    </row>
    <row r="194" spans="1:13" s="4" customFormat="1" ht="19.5" customHeight="1" x14ac:dyDescent="0.2">
      <c r="A194" s="70"/>
      <c r="B194" s="70"/>
      <c r="C194" s="57"/>
      <c r="D194" s="57"/>
      <c r="E194" s="57" t="s">
        <v>5</v>
      </c>
      <c r="F194" s="57" t="s">
        <v>359</v>
      </c>
      <c r="G194" s="57">
        <v>1</v>
      </c>
      <c r="H194" s="45"/>
      <c r="I194" s="57" t="s">
        <v>99</v>
      </c>
      <c r="J194" s="57"/>
      <c r="K194" s="43"/>
      <c r="L194" s="44"/>
      <c r="M194" s="57"/>
    </row>
    <row r="195" spans="1:13" s="4" customFormat="1" ht="19.5" customHeight="1" x14ac:dyDescent="0.2">
      <c r="A195" s="70"/>
      <c r="B195" s="70"/>
      <c r="C195" s="57">
        <v>380</v>
      </c>
      <c r="D195" s="57" t="s">
        <v>135</v>
      </c>
      <c r="E195" s="57" t="s">
        <v>10</v>
      </c>
      <c r="F195" s="57" t="s">
        <v>60</v>
      </c>
      <c r="G195" s="57">
        <v>1</v>
      </c>
      <c r="H195" s="45">
        <v>60.68</v>
      </c>
      <c r="I195" s="57" t="s">
        <v>103</v>
      </c>
      <c r="J195" s="57" t="e">
        <f>CONCATENATE("INSERT INTO `medical_vacancies` (`id`, `keyOrganization`, `job`, `division`, `bet`, `measures`) VALUES (NULL, ","'",D195,"', '",#REF!,"', ","'",#REF!,"', ","'",#REF!,"', ","'",I195,"');")</f>
        <v>#REF!</v>
      </c>
      <c r="K195" s="43" t="s">
        <v>155</v>
      </c>
      <c r="L195" s="44" t="s">
        <v>156</v>
      </c>
      <c r="M195" s="57"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96" spans="1:13" s="4" customFormat="1" ht="19.5" customHeight="1" x14ac:dyDescent="0.2">
      <c r="A196" s="70">
        <v>24</v>
      </c>
      <c r="B196" s="70" t="s">
        <v>308</v>
      </c>
      <c r="C196" s="57">
        <v>402</v>
      </c>
      <c r="D196" s="57" t="s">
        <v>136</v>
      </c>
      <c r="E196" s="49" t="s">
        <v>309</v>
      </c>
      <c r="F196" s="49" t="s">
        <v>346</v>
      </c>
      <c r="G196" s="57">
        <v>2</v>
      </c>
      <c r="H196" s="45"/>
      <c r="I196" s="57" t="s">
        <v>312</v>
      </c>
      <c r="J196" s="57" t="e">
        <f>CONCATENATE("INSERT INTO `medical_vacancies` (`id`, `keyOrganization`, `job`, `division`, `bet`, `measures`) VALUES (NULL, ","'",D196,"', '",#REF!,"', ","'",#REF!,"', ","'",#REF!,"', ","'",I196,"');")</f>
        <v>#REF!</v>
      </c>
      <c r="K196" s="43" t="s">
        <v>155</v>
      </c>
      <c r="L196" s="44" t="s">
        <v>156</v>
      </c>
      <c r="M196" s="57" t="str">
        <f t="shared" ref="M196:M220" si="14">CONCATENATE(K196,D196,L196)</f>
        <v>&lt;div id='entry'&gt;&lt;/div&gt;
&lt;link rel='stylesheet' href='http://h90428dg.beget.tech/css/style_doctor.css'&gt;
&lt;script src='https://yastatic.net/s3/frontend/forms/_/embed.js'&gt;&lt;/script&gt;
&lt;script src='http://h90428dg.beget.tech/js/POST_Request.js'&gt;&lt;/script&gt;
&lt;script&gt;let data = display('usman-crb');&lt;/script&gt;</v>
      </c>
    </row>
    <row r="197" spans="1:13" s="4" customFormat="1" ht="19.5" customHeight="1" x14ac:dyDescent="0.2">
      <c r="A197" s="70"/>
      <c r="B197" s="70"/>
      <c r="C197" s="57">
        <v>403</v>
      </c>
      <c r="D197" s="57" t="s">
        <v>136</v>
      </c>
      <c r="E197" s="57" t="s">
        <v>14</v>
      </c>
      <c r="F197" s="57" t="s">
        <v>60</v>
      </c>
      <c r="G197" s="49">
        <v>1</v>
      </c>
      <c r="H197" s="45"/>
      <c r="I197" s="57" t="s">
        <v>311</v>
      </c>
      <c r="J197" s="57" t="e">
        <f>CONCATENATE("INSERT INTO `medical_vacancies` (`id`, `keyOrganization`, `job`, `division`, `bet`, `measures`) VALUES (NULL, ","'",D197,"', '",#REF!,"', ","'",#REF!,"', ","'",#REF!,"', ","'",I197,"');")</f>
        <v>#REF!</v>
      </c>
      <c r="K197" s="43" t="s">
        <v>155</v>
      </c>
      <c r="L197" s="44" t="s">
        <v>156</v>
      </c>
      <c r="M197"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198" spans="1:13" s="4" customFormat="1" ht="19.5" customHeight="1" x14ac:dyDescent="0.2">
      <c r="A198" s="70"/>
      <c r="B198" s="70"/>
      <c r="C198" s="57">
        <v>404</v>
      </c>
      <c r="D198" s="57" t="s">
        <v>136</v>
      </c>
      <c r="E198" s="57" t="s">
        <v>2</v>
      </c>
      <c r="F198" s="57" t="s">
        <v>60</v>
      </c>
      <c r="G198" s="57">
        <v>1</v>
      </c>
      <c r="H198" s="45"/>
      <c r="I198" s="57" t="s">
        <v>311</v>
      </c>
      <c r="J198" s="57" t="e">
        <f>CONCATENATE("INSERT INTO `medical_vacancies` (`id`, `keyOrganization`, `job`, `division`, `bet`, `measures`) VALUES (NULL, ","'",D198,"', '",#REF!,"', ","'",#REF!,"', ","'",#REF!,"', ","'",I198,"');")</f>
        <v>#REF!</v>
      </c>
      <c r="K198" s="43" t="s">
        <v>155</v>
      </c>
      <c r="L198" s="44" t="s">
        <v>156</v>
      </c>
      <c r="M198"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199" spans="1:13" s="4" customFormat="1" ht="23.25" customHeight="1" x14ac:dyDescent="0.2">
      <c r="A199" s="70"/>
      <c r="B199" s="70"/>
      <c r="C199" s="57">
        <v>405</v>
      </c>
      <c r="D199" s="57" t="s">
        <v>136</v>
      </c>
      <c r="E199" s="57" t="s">
        <v>16</v>
      </c>
      <c r="F199" s="57" t="s">
        <v>60</v>
      </c>
      <c r="G199" s="57">
        <v>1</v>
      </c>
      <c r="H199" s="45"/>
      <c r="I199" s="57" t="s">
        <v>310</v>
      </c>
      <c r="J199" s="57" t="e">
        <f>CONCATENATE("INSERT INTO `medical_vacancies` (`id`, `keyOrganization`, `job`, `division`, `bet`, `measures`) VALUES (NULL, ","'",D199,"', '",#REF!,"', ","'",#REF!,"', ","'",#REF!,"', ","'",I200,"');")</f>
        <v>#REF!</v>
      </c>
      <c r="K199" s="43" t="s">
        <v>155</v>
      </c>
      <c r="L199" s="44" t="s">
        <v>156</v>
      </c>
      <c r="M199"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0" spans="1:13" s="4" customFormat="1" ht="18.75" customHeight="1" x14ac:dyDescent="0.2">
      <c r="A200" s="70"/>
      <c r="B200" s="70"/>
      <c r="C200" s="57">
        <v>406</v>
      </c>
      <c r="D200" s="57" t="s">
        <v>136</v>
      </c>
      <c r="E200" s="57" t="s">
        <v>18</v>
      </c>
      <c r="F200" s="57" t="s">
        <v>60</v>
      </c>
      <c r="G200" s="57">
        <v>1</v>
      </c>
      <c r="H200" s="45"/>
      <c r="I200" s="57" t="s">
        <v>311</v>
      </c>
      <c r="J200" s="57" t="e">
        <f>CONCATENATE("INSERT INTO `medical_vacancies` (`id`, `keyOrganization`, `job`, `division`, `bet`, `measures`) VALUES (NULL, ","'",D200,"', '",#REF!,"', ","'",#REF!,"', ","'",#REF!,"', ","'",#REF!,"');")</f>
        <v>#REF!</v>
      </c>
      <c r="K200" s="43" t="s">
        <v>155</v>
      </c>
      <c r="L200" s="44" t="s">
        <v>156</v>
      </c>
      <c r="M200"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1" spans="1:13" s="4" customFormat="1" ht="19.5" customHeight="1" x14ac:dyDescent="0.2">
      <c r="A201" s="70"/>
      <c r="B201" s="70"/>
      <c r="C201" s="57">
        <v>407</v>
      </c>
      <c r="D201" s="57" t="s">
        <v>136</v>
      </c>
      <c r="E201" s="57" t="s">
        <v>13</v>
      </c>
      <c r="F201" s="57" t="s">
        <v>60</v>
      </c>
      <c r="G201" s="57">
        <v>1</v>
      </c>
      <c r="H201" s="45"/>
      <c r="I201" s="57" t="s">
        <v>311</v>
      </c>
      <c r="J201" s="57" t="e">
        <f>CONCATENATE("INSERT INTO `medical_vacancies` (`id`, `keyOrganization`, `job`, `division`, `bet`, `measures`) VALUES (NULL, ","'",D201,"', '",#REF!,"', ","'",#REF!,"', ","'",#REF!,"', ","'",#REF!,"');")</f>
        <v>#REF!</v>
      </c>
      <c r="K201" s="43" t="s">
        <v>155</v>
      </c>
      <c r="L201" s="44" t="s">
        <v>156</v>
      </c>
      <c r="M201"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2" spans="1:13" s="4" customFormat="1" ht="19.5" customHeight="1" x14ac:dyDescent="0.2">
      <c r="A202" s="70"/>
      <c r="B202" s="70"/>
      <c r="C202" s="57">
        <v>408</v>
      </c>
      <c r="D202" s="57" t="s">
        <v>136</v>
      </c>
      <c r="E202" s="57" t="s">
        <v>12</v>
      </c>
      <c r="F202" s="57" t="s">
        <v>60</v>
      </c>
      <c r="G202" s="57">
        <v>1</v>
      </c>
      <c r="H202" s="45"/>
      <c r="I202" s="57" t="s">
        <v>311</v>
      </c>
      <c r="J202" s="57" t="e">
        <f>CONCATENATE("INSERT INTO `medical_vacancies` (`id`, `keyOrganization`, `job`, `division`, `bet`, `measures`) VALUES (NULL, ","'",D202,"', '",#REF!,"', ","'",#REF!,"', ","'",#REF!,"', ","'",I201,"');")</f>
        <v>#REF!</v>
      </c>
      <c r="K202" s="43" t="s">
        <v>155</v>
      </c>
      <c r="L202" s="44" t="s">
        <v>156</v>
      </c>
      <c r="M202"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3" spans="1:13" s="4" customFormat="1" ht="21.75" customHeight="1" x14ac:dyDescent="0.2">
      <c r="A203" s="70"/>
      <c r="B203" s="70"/>
      <c r="C203" s="57">
        <v>409</v>
      </c>
      <c r="D203" s="57" t="s">
        <v>136</v>
      </c>
      <c r="E203" s="57" t="s">
        <v>1</v>
      </c>
      <c r="F203" s="57" t="s">
        <v>60</v>
      </c>
      <c r="G203" s="57">
        <v>1</v>
      </c>
      <c r="H203" s="45"/>
      <c r="I203" s="57" t="s">
        <v>310</v>
      </c>
      <c r="J203" s="57" t="e">
        <f>CONCATENATE("INSERT INTO `medical_vacancies` (`id`, `keyOrganization`, `job`, `division`, `bet`, `measures`) VALUES (NULL, ","'",D203,"', '",#REF!,"', ","'",#REF!,"', ","'",#REF!,"', ","'",I203,"');")</f>
        <v>#REF!</v>
      </c>
      <c r="K203" s="43" t="s">
        <v>155</v>
      </c>
      <c r="L203" s="44" t="s">
        <v>156</v>
      </c>
      <c r="M203"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4" spans="1:13" s="4" customFormat="1" ht="19.5" customHeight="1" x14ac:dyDescent="0.2">
      <c r="A204" s="70"/>
      <c r="B204" s="70"/>
      <c r="C204" s="57">
        <v>410</v>
      </c>
      <c r="D204" s="57" t="s">
        <v>136</v>
      </c>
      <c r="E204" s="57" t="s">
        <v>21</v>
      </c>
      <c r="F204" s="57" t="s">
        <v>61</v>
      </c>
      <c r="G204" s="57">
        <v>1</v>
      </c>
      <c r="H204" s="45"/>
      <c r="I204" s="57" t="s">
        <v>310</v>
      </c>
      <c r="J204" s="57" t="e">
        <f>CONCATENATE("INSERT INTO `medical_vacancies` (`id`, `keyOrganization`, `job`, `division`, `bet`, `measures`) VALUES (NULL, ","'",D204,"', '",#REF!,"', ","'",#REF!,"', ","'",#REF!,"', ","'",I204,"');")</f>
        <v>#REF!</v>
      </c>
      <c r="K204" s="43" t="s">
        <v>155</v>
      </c>
      <c r="L204" s="44" t="s">
        <v>156</v>
      </c>
      <c r="M204"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5" spans="1:13" s="4" customFormat="1" ht="19.5" customHeight="1" x14ac:dyDescent="0.2">
      <c r="A205" s="70"/>
      <c r="B205" s="70"/>
      <c r="C205" s="57">
        <v>411</v>
      </c>
      <c r="D205" s="57" t="s">
        <v>136</v>
      </c>
      <c r="E205" s="57" t="s">
        <v>43</v>
      </c>
      <c r="F205" s="57" t="s">
        <v>60</v>
      </c>
      <c r="G205" s="57">
        <v>1</v>
      </c>
      <c r="H205" s="45"/>
      <c r="I205" s="57" t="s">
        <v>310</v>
      </c>
      <c r="J205" s="57" t="e">
        <f>CONCATENATE("INSERT INTO `medical_vacancies` (`id`, `keyOrganization`, `job`, `division`, `bet`, `measures`) VALUES (NULL, ","'",D205,"', '",#REF!,"', ","'",#REF!,"', ","'",#REF!,"', ","'",I205,"');")</f>
        <v>#REF!</v>
      </c>
      <c r="K205" s="43" t="s">
        <v>155</v>
      </c>
      <c r="L205" s="44" t="s">
        <v>156</v>
      </c>
      <c r="M205"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6" spans="1:13" s="4" customFormat="1" ht="19.5" customHeight="1" x14ac:dyDescent="0.2">
      <c r="A206" s="70"/>
      <c r="B206" s="70"/>
      <c r="C206" s="57">
        <v>412</v>
      </c>
      <c r="D206" s="57" t="s">
        <v>136</v>
      </c>
      <c r="E206" s="57" t="s">
        <v>287</v>
      </c>
      <c r="F206" s="57" t="s">
        <v>60</v>
      </c>
      <c r="G206" s="57">
        <v>1</v>
      </c>
      <c r="H206" s="45"/>
      <c r="I206" s="57" t="s">
        <v>310</v>
      </c>
      <c r="J206" s="57" t="e">
        <f>CONCATENATE("INSERT INTO `medical_vacancies` (`id`, `keyOrganization`, `job`, `division`, `bet`, `measures`) VALUES (NULL, ","'",D206,"', '",#REF!,"', ","'",#REF!,"', ","'",#REF!,"', ","'",I206,"');")</f>
        <v>#REF!</v>
      </c>
      <c r="K206" s="43" t="s">
        <v>155</v>
      </c>
      <c r="L206" s="44" t="s">
        <v>156</v>
      </c>
      <c r="M206" s="57"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7" spans="1:13" s="4" customFormat="1" ht="19.5" customHeight="1" x14ac:dyDescent="0.2">
      <c r="A207" s="70"/>
      <c r="B207" s="70"/>
      <c r="C207" s="57"/>
      <c r="D207" s="57"/>
      <c r="E207" s="57" t="s">
        <v>9</v>
      </c>
      <c r="F207" s="57" t="s">
        <v>66</v>
      </c>
      <c r="G207" s="57">
        <v>1</v>
      </c>
      <c r="H207" s="45"/>
      <c r="I207" s="57" t="s">
        <v>310</v>
      </c>
      <c r="J207" s="57"/>
      <c r="K207" s="43"/>
      <c r="L207" s="44"/>
      <c r="M207" s="57"/>
    </row>
    <row r="208" spans="1:13" s="4" customFormat="1" ht="19.5" customHeight="1" x14ac:dyDescent="0.2">
      <c r="A208" s="70">
        <v>25</v>
      </c>
      <c r="B208" s="70" t="s">
        <v>55</v>
      </c>
      <c r="C208" s="57">
        <v>416</v>
      </c>
      <c r="D208" s="57" t="s">
        <v>137</v>
      </c>
      <c r="E208" s="57" t="s">
        <v>14</v>
      </c>
      <c r="F208" s="57" t="s">
        <v>60</v>
      </c>
      <c r="G208" s="57">
        <v>1</v>
      </c>
      <c r="H208" s="45"/>
      <c r="I208" s="57" t="s">
        <v>303</v>
      </c>
      <c r="J208" s="57" t="str">
        <f>CONCATENATE("INSERT INTO `medical_vacancies` (`id`, `keyOrganization`, `job`, `division`, `bet`, `measures`) VALUES (NULL, ","'",D208,"', '",E231,"', ","'",F230,"', ","'",G231,"', ","'",I208,"');")</f>
        <v>INSERT INTO `medical_vacancies` (`id`, `keyOrganization`, `job`, `division`, `bet`, `measures`) VALUES (NULL, 'hlevenskaya-crb',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08" s="43" t="s">
        <v>155</v>
      </c>
      <c r="L208" s="44" t="s">
        <v>156</v>
      </c>
      <c r="M208" s="57"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09" spans="1:13" s="4" customFormat="1" ht="19.5" customHeight="1" x14ac:dyDescent="0.2">
      <c r="A209" s="70"/>
      <c r="B209" s="70"/>
      <c r="C209" s="57">
        <v>417</v>
      </c>
      <c r="D209" s="57" t="s">
        <v>137</v>
      </c>
      <c r="E209" s="57" t="s">
        <v>13</v>
      </c>
      <c r="F209" s="57" t="s">
        <v>60</v>
      </c>
      <c r="G209" s="57">
        <v>1</v>
      </c>
      <c r="H209" s="45"/>
      <c r="I209" s="57" t="s">
        <v>303</v>
      </c>
      <c r="J209" s="57" t="str">
        <f>CONCATENATE("INSERT INTO `medical_vacancies` (`id`, `keyOrganization`, `job`, `division`, `bet`, `measures`) VALUES (NULL, ","'",D209,"', '",E233,"', ","'",F231,"', ","'",G232,"', ","'",I209,"');")</f>
        <v>INSERT INTO `medical_vacancies` (`id`, `keyOrganization`, `job`, `division`, `bet`, `measures`) VALUES (NULL, 'hlevenskaya-crb', 'врач-кардиолог',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09" s="43" t="s">
        <v>155</v>
      </c>
      <c r="L209" s="44" t="s">
        <v>156</v>
      </c>
      <c r="M209" s="57"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10" spans="1:13" s="4" customFormat="1" ht="19.5" customHeight="1" x14ac:dyDescent="0.2">
      <c r="A210" s="70"/>
      <c r="B210" s="70"/>
      <c r="C210" s="57"/>
      <c r="D210" s="57"/>
      <c r="E210" s="57" t="s">
        <v>17</v>
      </c>
      <c r="F210" s="57" t="s">
        <v>60</v>
      </c>
      <c r="G210" s="57">
        <v>1</v>
      </c>
      <c r="H210" s="45"/>
      <c r="I210" s="57" t="s">
        <v>107</v>
      </c>
      <c r="J210" s="57"/>
      <c r="K210" s="43"/>
      <c r="L210" s="44"/>
      <c r="M210" s="57"/>
    </row>
    <row r="211" spans="1:13" s="4" customFormat="1" ht="19.5" customHeight="1" x14ac:dyDescent="0.2">
      <c r="A211" s="70"/>
      <c r="B211" s="70"/>
      <c r="C211" s="57">
        <v>418</v>
      </c>
      <c r="D211" s="57" t="s">
        <v>137</v>
      </c>
      <c r="E211" s="57" t="s">
        <v>19</v>
      </c>
      <c r="F211" s="57" t="s">
        <v>61</v>
      </c>
      <c r="G211" s="57">
        <v>1</v>
      </c>
      <c r="H211" s="45"/>
      <c r="I211" s="57" t="s">
        <v>107</v>
      </c>
      <c r="J211" s="57" t="str">
        <f>CONCATENATE("INSERT INTO `medical_vacancies` (`id`, `keyOrganization`, `job`, `division`, `bet`, `measures`) VALUES (NULL, ","'",D211,"', '",E234,"', ","'",F233,"', ","'",G234,"', ","'",I211,"');")</f>
        <v>INSERT INTO `medical_vacancies` (`id`, `keyOrganization`, `job`, `division`, `bet`, `measures`) VALUES (NULL, 'hlevenskaya-crb', 'врач-терапевт ', 'БИТ', '1', 'ежемесячная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v>
      </c>
      <c r="K211" s="43" t="s">
        <v>155</v>
      </c>
      <c r="L211" s="44" t="s">
        <v>156</v>
      </c>
      <c r="M211" s="57"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12" spans="1:13" s="4" customFormat="1" ht="19.5" customHeight="1" x14ac:dyDescent="0.2">
      <c r="A212" s="70">
        <v>26</v>
      </c>
      <c r="B212" s="70" t="s">
        <v>343</v>
      </c>
      <c r="C212" s="57">
        <v>422</v>
      </c>
      <c r="D212" s="57" t="s">
        <v>138</v>
      </c>
      <c r="E212" s="57" t="s">
        <v>2</v>
      </c>
      <c r="F212" s="57" t="s">
        <v>60</v>
      </c>
      <c r="G212" s="57">
        <v>1</v>
      </c>
      <c r="H212" s="45"/>
      <c r="I212" s="57" t="s">
        <v>303</v>
      </c>
      <c r="J212" s="57" t="e">
        <f>CONCATENATE("INSERT INTO `medical_vacancies` (`id`, `keyOrganization`, `job`, `division`, `bet`, `measures`) VALUES (NULL, ","'",D212,"', '",#REF!,"', ","'",#REF!,"', ","'",#REF!,"', ","'",#REF!,"');")</f>
        <v>#REF!</v>
      </c>
      <c r="K212" s="43" t="s">
        <v>155</v>
      </c>
      <c r="L212" s="44" t="s">
        <v>156</v>
      </c>
      <c r="M212" s="57"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13" spans="1:13" s="4" customFormat="1" ht="19.5" customHeight="1" x14ac:dyDescent="0.2">
      <c r="A213" s="70"/>
      <c r="B213" s="70"/>
      <c r="C213" s="57"/>
      <c r="D213" s="57"/>
      <c r="E213" s="57" t="s">
        <v>5</v>
      </c>
      <c r="F213" s="57" t="s">
        <v>60</v>
      </c>
      <c r="G213" s="50">
        <v>1</v>
      </c>
      <c r="H213" s="45"/>
      <c r="I213" s="57" t="s">
        <v>303</v>
      </c>
      <c r="J213" s="57"/>
      <c r="K213" s="43"/>
      <c r="L213" s="44"/>
      <c r="M213" s="57"/>
    </row>
    <row r="214" spans="1:13" s="4" customFormat="1" ht="19.5" customHeight="1" x14ac:dyDescent="0.2">
      <c r="A214" s="70"/>
      <c r="B214" s="70"/>
      <c r="C214" s="57">
        <v>423</v>
      </c>
      <c r="D214" s="57" t="s">
        <v>138</v>
      </c>
      <c r="E214" s="57" t="s">
        <v>24</v>
      </c>
      <c r="F214" s="57" t="s">
        <v>351</v>
      </c>
      <c r="G214" s="57">
        <v>2</v>
      </c>
      <c r="H214" s="45"/>
      <c r="I214" s="57" t="s">
        <v>106</v>
      </c>
      <c r="J214" s="57" t="e">
        <f>CONCATENATE("INSERT INTO `medical_vacancies` (`id`, `keyOrganization`, `job`, `division`, `bet`, `measures`) VALUES (NULL, ","'",D214,"', '",#REF!,"', ","'",#REF!,"', ","'",#REF!,"', ","'",I214,"');")</f>
        <v>#REF!</v>
      </c>
      <c r="K214" s="43" t="s">
        <v>155</v>
      </c>
      <c r="L214" s="44" t="s">
        <v>156</v>
      </c>
      <c r="M214" s="57"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15" spans="1:13" s="4" customFormat="1" ht="19.5" customHeight="1" x14ac:dyDescent="0.2">
      <c r="A215" s="70"/>
      <c r="B215" s="70"/>
      <c r="C215" s="57">
        <v>424</v>
      </c>
      <c r="D215" s="57" t="s">
        <v>138</v>
      </c>
      <c r="E215" s="57" t="s">
        <v>21</v>
      </c>
      <c r="F215" s="57" t="s">
        <v>61</v>
      </c>
      <c r="G215" s="57">
        <v>1</v>
      </c>
      <c r="H215" s="45"/>
      <c r="I215" s="57" t="s">
        <v>361</v>
      </c>
      <c r="J215" s="57" t="e">
        <f>CONCATENATE("INSERT INTO `medical_vacancies` (`id`, `keyOrganization`, `job`, `division`, `bet`, `measures`) VALUES (NULL, ","'",D215,"', '",#REF!,"', ","'",#REF!,"', ","'",#REF!,"', ","'",I215,"');")</f>
        <v>#REF!</v>
      </c>
      <c r="K215" s="43" t="s">
        <v>155</v>
      </c>
      <c r="L215" s="44" t="s">
        <v>156</v>
      </c>
      <c r="M215" s="57"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16" spans="1:13" s="4" customFormat="1" ht="19.5" customHeight="1" x14ac:dyDescent="0.2">
      <c r="A216" s="70">
        <v>27</v>
      </c>
      <c r="B216" s="70" t="s">
        <v>71</v>
      </c>
      <c r="C216" s="57">
        <v>438</v>
      </c>
      <c r="D216" s="57" t="s">
        <v>139</v>
      </c>
      <c r="E216" s="51" t="s">
        <v>4</v>
      </c>
      <c r="F216" s="51" t="s">
        <v>61</v>
      </c>
      <c r="G216" s="51">
        <v>1</v>
      </c>
      <c r="H216" s="45"/>
      <c r="I216" s="57"/>
      <c r="J216" s="57" t="e">
        <f>CONCATENATE("INSERT INTO `medical_vacancies` (`id`, `keyOrganization`, `job`, `division`, `bet`, `measures`) VALUES (NULL, ","'",D216,"', '",#REF!,"', ","'",#REF!,"', ","'",#REF!,"', ","'",I216,"');")</f>
        <v>#REF!</v>
      </c>
      <c r="K216" s="43" t="s">
        <v>155</v>
      </c>
      <c r="L216" s="44" t="s">
        <v>156</v>
      </c>
      <c r="M216" s="57"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7" spans="1:13" s="4" customFormat="1" ht="19.5" customHeight="1" x14ac:dyDescent="0.2">
      <c r="A217" s="70"/>
      <c r="B217" s="70"/>
      <c r="C217" s="57"/>
      <c r="D217" s="57"/>
      <c r="E217" s="51" t="s">
        <v>313</v>
      </c>
      <c r="F217" s="51" t="s">
        <v>61</v>
      </c>
      <c r="G217" s="51">
        <v>2</v>
      </c>
      <c r="H217" s="45"/>
      <c r="I217" s="57"/>
      <c r="J217" s="57"/>
      <c r="K217" s="43"/>
      <c r="L217" s="44"/>
      <c r="M217" s="57"/>
    </row>
    <row r="218" spans="1:13" s="4" customFormat="1" ht="19.5" customHeight="1" x14ac:dyDescent="0.2">
      <c r="A218" s="70"/>
      <c r="B218" s="70"/>
      <c r="C218" s="57">
        <v>439</v>
      </c>
      <c r="D218" s="57" t="s">
        <v>139</v>
      </c>
      <c r="E218" s="51" t="s">
        <v>68</v>
      </c>
      <c r="F218" s="51" t="s">
        <v>61</v>
      </c>
      <c r="G218" s="51">
        <v>1</v>
      </c>
      <c r="H218" s="45"/>
      <c r="I218" s="57"/>
      <c r="J218" s="57" t="e">
        <f>CONCATENATE("INSERT INTO `medical_vacancies` (`id`, `keyOrganization`, `job`, `division`, `bet`, `measures`) VALUES (NULL, ","'",D218,"', '",#REF!,"', ","'",#REF!,"', ","'",#REF!,"', ","'",I218,"');")</f>
        <v>#REF!</v>
      </c>
      <c r="K218" s="43" t="s">
        <v>155</v>
      </c>
      <c r="L218" s="44" t="s">
        <v>156</v>
      </c>
      <c r="M218" s="57"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9" spans="1:13" s="4" customFormat="1" ht="23.25" customHeight="1" x14ac:dyDescent="0.2">
      <c r="A219" s="70"/>
      <c r="B219" s="70"/>
      <c r="C219" s="57">
        <v>440</v>
      </c>
      <c r="D219" s="57" t="s">
        <v>139</v>
      </c>
      <c r="E219" s="51" t="s">
        <v>314</v>
      </c>
      <c r="F219" s="51" t="s">
        <v>61</v>
      </c>
      <c r="G219" s="51">
        <v>2</v>
      </c>
      <c r="H219" s="45"/>
      <c r="I219" s="57"/>
      <c r="J219" s="57" t="e">
        <f>CONCATENATE("INSERT INTO `medical_vacancies` (`id`, `keyOrganization`, `job`, `division`, `bet`, `measures`) VALUES (NULL, ","'",D219,"', '",#REF!,"', ","'",#REF!,"', ","'",#REF!,"', ","'",I219,"');")</f>
        <v>#REF!</v>
      </c>
      <c r="K219" s="43" t="s">
        <v>155</v>
      </c>
      <c r="L219" s="44" t="s">
        <v>156</v>
      </c>
      <c r="M219" s="57"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20" spans="1:13" s="4" customFormat="1" ht="19.5" customHeight="1" x14ac:dyDescent="0.2">
      <c r="A220" s="70"/>
      <c r="B220" s="70"/>
      <c r="C220" s="57">
        <v>441</v>
      </c>
      <c r="D220" s="57" t="s">
        <v>139</v>
      </c>
      <c r="E220" s="51" t="s">
        <v>16</v>
      </c>
      <c r="F220" s="51" t="s">
        <v>349</v>
      </c>
      <c r="G220" s="51">
        <v>3</v>
      </c>
      <c r="H220" s="45"/>
      <c r="I220" s="57"/>
      <c r="J220" s="57" t="e">
        <f>CONCATENATE("INSERT INTO `medical_vacancies` (`id`, `keyOrganization`, `job`, `division`, `bet`, `measures`) VALUES (NULL, ","'",D220,"', '",#REF!,"', ","'",#REF!,"', ","'",#REF!,"', ","'",I220,"');")</f>
        <v>#REF!</v>
      </c>
      <c r="K220" s="43" t="s">
        <v>155</v>
      </c>
      <c r="L220" s="44" t="s">
        <v>156</v>
      </c>
      <c r="M220" s="57"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21" spans="1:13" s="4" customFormat="1" ht="19.5" customHeight="1" x14ac:dyDescent="0.2">
      <c r="A221" s="70"/>
      <c r="B221" s="70"/>
      <c r="C221" s="57"/>
      <c r="D221" s="57"/>
      <c r="E221" s="51" t="s">
        <v>15</v>
      </c>
      <c r="F221" s="51" t="s">
        <v>61</v>
      </c>
      <c r="G221" s="51">
        <v>5</v>
      </c>
      <c r="H221" s="45"/>
      <c r="I221" s="57" t="s">
        <v>303</v>
      </c>
      <c r="J221" s="57"/>
      <c r="K221" s="43"/>
      <c r="L221" s="44"/>
      <c r="M221" s="57"/>
    </row>
    <row r="222" spans="1:13" s="4" customFormat="1" ht="19.5" customHeight="1" x14ac:dyDescent="0.2">
      <c r="A222" s="70"/>
      <c r="B222" s="70"/>
      <c r="C222" s="57"/>
      <c r="D222" s="57"/>
      <c r="E222" s="51" t="s">
        <v>315</v>
      </c>
      <c r="F222" s="51" t="s">
        <v>61</v>
      </c>
      <c r="G222" s="51">
        <v>4</v>
      </c>
      <c r="H222" s="45"/>
      <c r="I222" s="57" t="s">
        <v>303</v>
      </c>
      <c r="J222" s="57"/>
      <c r="K222" s="43"/>
      <c r="L222" s="44"/>
      <c r="M222" s="57"/>
    </row>
    <row r="223" spans="1:13" s="4" customFormat="1" ht="19.5" customHeight="1" x14ac:dyDescent="0.2">
      <c r="A223" s="70"/>
      <c r="B223" s="70"/>
      <c r="C223" s="57"/>
      <c r="D223" s="57"/>
      <c r="E223" s="51" t="s">
        <v>8</v>
      </c>
      <c r="F223" s="51" t="s">
        <v>61</v>
      </c>
      <c r="G223" s="51">
        <v>2</v>
      </c>
      <c r="H223" s="45"/>
      <c r="I223" s="57"/>
      <c r="J223" s="57"/>
      <c r="K223" s="43"/>
      <c r="L223" s="44"/>
      <c r="M223" s="57"/>
    </row>
    <row r="224" spans="1:13" s="4" customFormat="1" ht="19.5" customHeight="1" x14ac:dyDescent="0.2">
      <c r="A224" s="70"/>
      <c r="B224" s="70"/>
      <c r="C224" s="57"/>
      <c r="D224" s="57"/>
      <c r="E224" s="51" t="s">
        <v>18</v>
      </c>
      <c r="F224" s="51" t="s">
        <v>61</v>
      </c>
      <c r="G224" s="51">
        <v>1</v>
      </c>
      <c r="H224" s="45"/>
      <c r="I224" s="57" t="s">
        <v>303</v>
      </c>
      <c r="J224" s="57"/>
      <c r="K224" s="43"/>
      <c r="L224" s="44"/>
      <c r="M224" s="57"/>
    </row>
    <row r="225" spans="1:13" s="4" customFormat="1" ht="19.5" customHeight="1" x14ac:dyDescent="0.2">
      <c r="A225" s="70"/>
      <c r="B225" s="70"/>
      <c r="C225" s="57"/>
      <c r="D225" s="57"/>
      <c r="E225" s="51" t="s">
        <v>6</v>
      </c>
      <c r="F225" s="51" t="s">
        <v>61</v>
      </c>
      <c r="G225" s="51">
        <v>1</v>
      </c>
      <c r="H225" s="45"/>
      <c r="I225" s="57"/>
      <c r="J225" s="57"/>
      <c r="K225" s="43"/>
      <c r="L225" s="44"/>
      <c r="M225" s="57"/>
    </row>
    <row r="226" spans="1:13" s="4" customFormat="1" ht="19.5" customHeight="1" x14ac:dyDescent="0.2">
      <c r="A226" s="70"/>
      <c r="B226" s="70"/>
      <c r="C226" s="57"/>
      <c r="D226" s="57"/>
      <c r="E226" s="51" t="s">
        <v>350</v>
      </c>
      <c r="F226" s="51" t="s">
        <v>61</v>
      </c>
      <c r="G226" s="51">
        <v>1</v>
      </c>
      <c r="H226" s="45"/>
      <c r="I226" s="57"/>
      <c r="J226" s="57"/>
      <c r="K226" s="43"/>
      <c r="L226" s="44"/>
      <c r="M226" s="57"/>
    </row>
    <row r="227" spans="1:13" s="4" customFormat="1" ht="19.5" customHeight="1" x14ac:dyDescent="0.2">
      <c r="A227" s="70">
        <v>28</v>
      </c>
      <c r="B227" s="70" t="s">
        <v>78</v>
      </c>
      <c r="C227" s="57">
        <v>445</v>
      </c>
      <c r="D227" s="57" t="s">
        <v>140</v>
      </c>
      <c r="E227" s="49" t="s">
        <v>6</v>
      </c>
      <c r="F227" s="49" t="s">
        <v>60</v>
      </c>
      <c r="G227" s="49">
        <v>1</v>
      </c>
      <c r="H227" s="45"/>
      <c r="J227" s="57" t="str">
        <f>CONCATENATE("INSERT INTO `medical_vacancies` (`id`, `keyOrganization`, `job`, `division`, `bet`, `measures`) VALUES (NULL, ","'",D227,"', '",E248,"', ","'",F247,"', ","'",G248,"', ","'",I228,"');")</f>
        <v>INSERT INTO `medical_vacancies` (`id`, `keyOrganization`, `job`, `division`, `bet`, `measures`) VALUES (NULL, 'obl-bolnitsa-2', 'врач-психиатр участковый',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7" s="43" t="s">
        <v>155</v>
      </c>
      <c r="L227" s="44" t="s">
        <v>156</v>
      </c>
      <c r="M227" s="57" t="str">
        <f t="shared" ref="M227:M272" si="15">CONCATENATE(K227,D227,L227)</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8" spans="1:13" s="4" customFormat="1" ht="19.5" customHeight="1" x14ac:dyDescent="0.2">
      <c r="A228" s="70"/>
      <c r="B228" s="70"/>
      <c r="C228" s="57"/>
      <c r="D228" s="57"/>
      <c r="E228" s="49" t="s">
        <v>5</v>
      </c>
      <c r="F228" s="49" t="s">
        <v>61</v>
      </c>
      <c r="G228" s="49">
        <v>1</v>
      </c>
      <c r="H228" s="45"/>
      <c r="I228" s="57" t="s">
        <v>303</v>
      </c>
      <c r="J228" s="57"/>
      <c r="K228" s="43"/>
      <c r="L228" s="44"/>
      <c r="M228" s="57"/>
    </row>
    <row r="229" spans="1:13" s="4" customFormat="1" ht="19.5" customHeight="1" x14ac:dyDescent="0.2">
      <c r="A229" s="70"/>
      <c r="B229" s="70"/>
      <c r="C229" s="57"/>
      <c r="D229" s="57"/>
      <c r="E229" s="49" t="s">
        <v>69</v>
      </c>
      <c r="F229" s="49" t="s">
        <v>60</v>
      </c>
      <c r="G229" s="49">
        <v>2</v>
      </c>
      <c r="H229" s="45"/>
      <c r="I229" s="57" t="s">
        <v>303</v>
      </c>
      <c r="J229" s="57"/>
      <c r="K229" s="43"/>
      <c r="L229" s="44"/>
      <c r="M229" s="57"/>
    </row>
    <row r="230" spans="1:13" s="4" customFormat="1" ht="19.5" customHeight="1" x14ac:dyDescent="0.2">
      <c r="A230" s="70"/>
      <c r="B230" s="70"/>
      <c r="C230" s="57">
        <v>446</v>
      </c>
      <c r="D230" s="57" t="s">
        <v>140</v>
      </c>
      <c r="E230" s="49" t="s">
        <v>13</v>
      </c>
      <c r="F230" s="49" t="s">
        <v>60</v>
      </c>
      <c r="G230" s="49">
        <v>1</v>
      </c>
      <c r="H230" s="45"/>
      <c r="I230" s="57" t="s">
        <v>303</v>
      </c>
      <c r="J230" s="57" t="e">
        <f>CONCATENATE("INSERT INTO `medical_vacancies` (`id`, `keyOrganization`, `job`, `division`, `bet`, `measures`) VALUES (NULL, ","'",D230,"', '",E250,"', ","'",F249,"', ","'",G250,"', ","'",#REF!,"');")</f>
        <v>#REF!</v>
      </c>
      <c r="K230" s="43" t="s">
        <v>155</v>
      </c>
      <c r="L230" s="44" t="s">
        <v>156</v>
      </c>
      <c r="M230" s="57"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1" spans="1:13" s="4" customFormat="1" ht="19.5" customHeight="1" x14ac:dyDescent="0.2">
      <c r="A231" s="70"/>
      <c r="B231" s="70"/>
      <c r="C231" s="57">
        <v>447</v>
      </c>
      <c r="D231" s="57" t="s">
        <v>140</v>
      </c>
      <c r="E231" s="49" t="s">
        <v>21</v>
      </c>
      <c r="F231" s="49" t="s">
        <v>60</v>
      </c>
      <c r="G231" s="49">
        <v>1</v>
      </c>
      <c r="H231" s="45"/>
      <c r="J231" s="57" t="e">
        <f>CONCATENATE("INSERT INTO `medical_vacancies` (`id`, `keyOrganization`, `job`, `division`, `bet`, `measures`) VALUES (NULL, ","'",D231,"', '",#REF!,"', ","'",F250,"', ","'",G251,"', ","'",I229,"');")</f>
        <v>#REF!</v>
      </c>
      <c r="K231" s="43" t="s">
        <v>155</v>
      </c>
      <c r="L231" s="44" t="s">
        <v>156</v>
      </c>
      <c r="M231" s="57"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2" spans="1:13" s="4" customFormat="1" ht="19.5" customHeight="1" x14ac:dyDescent="0.2">
      <c r="A232" s="70"/>
      <c r="B232" s="70"/>
      <c r="C232" s="57">
        <v>448</v>
      </c>
      <c r="D232" s="57" t="s">
        <v>140</v>
      </c>
      <c r="E232" s="49" t="s">
        <v>16</v>
      </c>
      <c r="F232" s="49" t="s">
        <v>61</v>
      </c>
      <c r="G232" s="49">
        <v>2</v>
      </c>
      <c r="H232" s="45"/>
      <c r="I232" s="57"/>
      <c r="J232" s="57" t="e">
        <f>CONCATENATE("INSERT INTO `medical_vacancies` (`id`, `keyOrganization`, `job`, `division`, `bet`, `measures`) VALUES (NULL, ","'",D232,"', '",E255,"', ","'",#REF!,"', ","'",#REF!,"', ","'",#REF!,"');")</f>
        <v>#REF!</v>
      </c>
      <c r="K232" s="43" t="s">
        <v>155</v>
      </c>
      <c r="L232" s="44" t="s">
        <v>156</v>
      </c>
      <c r="M232" s="57"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3" spans="1:13" s="4" customFormat="1" ht="19.5" customHeight="1" x14ac:dyDescent="0.2">
      <c r="A233" s="70"/>
      <c r="B233" s="70"/>
      <c r="C233" s="57"/>
      <c r="D233" s="57"/>
      <c r="E233" s="49" t="s">
        <v>16</v>
      </c>
      <c r="F233" s="49" t="s">
        <v>317</v>
      </c>
      <c r="G233" s="49">
        <v>2</v>
      </c>
      <c r="H233" s="45"/>
      <c r="I233" s="57"/>
      <c r="J233" s="57"/>
      <c r="K233" s="43"/>
      <c r="L233" s="44"/>
      <c r="M233" s="57"/>
    </row>
    <row r="234" spans="1:13" s="4" customFormat="1" ht="19.5" customHeight="1" x14ac:dyDescent="0.2">
      <c r="A234" s="70"/>
      <c r="B234" s="70"/>
      <c r="C234" s="57">
        <v>449</v>
      </c>
      <c r="D234" s="57" t="s">
        <v>140</v>
      </c>
      <c r="E234" s="58" t="s">
        <v>44</v>
      </c>
      <c r="F234" s="58" t="s">
        <v>60</v>
      </c>
      <c r="G234" s="49">
        <v>1</v>
      </c>
      <c r="H234" s="45"/>
      <c r="I234" s="57" t="s">
        <v>303</v>
      </c>
      <c r="J234" s="57" t="e">
        <f>CONCATENATE("INSERT INTO `medical_vacancies` (`id`, `keyOrganization`, `job`, `division`, `bet`, `measures`) VALUES (NULL, ","'",D234,"', '",E256,"', ","'",F255,"', ","'",G256,"', ","'",#REF!,"');")</f>
        <v>#REF!</v>
      </c>
      <c r="K234" s="43" t="s">
        <v>155</v>
      </c>
      <c r="L234" s="44" t="s">
        <v>156</v>
      </c>
      <c r="M234" s="57"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5" spans="1:13" s="4" customFormat="1" ht="19.5" customHeight="1" x14ac:dyDescent="0.25">
      <c r="A235" s="70"/>
      <c r="B235" s="70"/>
      <c r="C235" s="57">
        <v>451</v>
      </c>
      <c r="D235" s="57" t="s">
        <v>140</v>
      </c>
      <c r="E235" s="58" t="s">
        <v>335</v>
      </c>
      <c r="F235" s="58" t="s">
        <v>60</v>
      </c>
      <c r="G235" s="58">
        <v>1</v>
      </c>
      <c r="H235" s="59"/>
      <c r="I235" s="57" t="s">
        <v>303</v>
      </c>
      <c r="J235" s="57" t="e">
        <f>CONCATENATE("INSERT INTO `medical_vacancies` (`id`, `keyOrganization`, `job`, `division`, `bet`, `measures`) VALUES (NULL, ","'",D235,"', '",#REF!,"', ","'",F256,"', ","'",#REF!,"', ","'",I232,"');")</f>
        <v>#REF!</v>
      </c>
      <c r="K235" s="43" t="s">
        <v>155</v>
      </c>
      <c r="L235" s="44" t="s">
        <v>156</v>
      </c>
      <c r="M235" s="57"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6" spans="1:13" s="4" customFormat="1" ht="19.5" customHeight="1" x14ac:dyDescent="0.25">
      <c r="A236" s="70"/>
      <c r="B236" s="70"/>
      <c r="C236" s="57"/>
      <c r="D236" s="57"/>
      <c r="E236" s="58" t="s">
        <v>62</v>
      </c>
      <c r="F236" s="58" t="s">
        <v>60</v>
      </c>
      <c r="G236" s="58">
        <v>2</v>
      </c>
      <c r="H236" s="59"/>
      <c r="J236" s="57"/>
      <c r="K236" s="43"/>
      <c r="L236" s="44"/>
      <c r="M236" s="57"/>
    </row>
    <row r="237" spans="1:13" s="4" customFormat="1" ht="19.5" customHeight="1" x14ac:dyDescent="0.25">
      <c r="A237" s="70"/>
      <c r="B237" s="70"/>
      <c r="C237" s="57"/>
      <c r="D237" s="57"/>
      <c r="E237" s="58" t="s">
        <v>4</v>
      </c>
      <c r="F237" s="58" t="s">
        <v>160</v>
      </c>
      <c r="G237" s="58">
        <v>3</v>
      </c>
      <c r="H237" s="59"/>
      <c r="J237" s="57"/>
      <c r="K237" s="43"/>
      <c r="L237" s="44"/>
      <c r="M237" s="57"/>
    </row>
    <row r="238" spans="1:13" s="4" customFormat="1" ht="19.5" customHeight="1" x14ac:dyDescent="0.25">
      <c r="A238" s="70"/>
      <c r="B238" s="70"/>
      <c r="C238" s="57"/>
      <c r="D238" s="57"/>
      <c r="E238" s="58" t="s">
        <v>14</v>
      </c>
      <c r="F238" s="58" t="s">
        <v>60</v>
      </c>
      <c r="G238" s="58">
        <v>1</v>
      </c>
      <c r="H238" s="59"/>
      <c r="I238" s="57" t="s">
        <v>303</v>
      </c>
      <c r="J238" s="57"/>
      <c r="K238" s="43"/>
      <c r="L238" s="44"/>
      <c r="M238" s="57"/>
    </row>
    <row r="239" spans="1:13" s="4" customFormat="1" ht="19.5" customHeight="1" x14ac:dyDescent="0.25">
      <c r="A239" s="70"/>
      <c r="B239" s="70"/>
      <c r="C239" s="57"/>
      <c r="D239" s="57"/>
      <c r="E239" s="49" t="s">
        <v>270</v>
      </c>
      <c r="F239" s="49" t="s">
        <v>60</v>
      </c>
      <c r="G239" s="58">
        <v>1</v>
      </c>
      <c r="H239" s="59"/>
      <c r="J239" s="57"/>
      <c r="K239" s="43"/>
      <c r="L239" s="44"/>
      <c r="M239" s="57"/>
    </row>
    <row r="240" spans="1:13" s="4" customFormat="1" ht="19.5" customHeight="1" x14ac:dyDescent="0.2">
      <c r="A240" s="70">
        <v>29</v>
      </c>
      <c r="B240" s="70" t="s">
        <v>56</v>
      </c>
      <c r="C240" s="57">
        <v>460</v>
      </c>
      <c r="D240" s="57" t="s">
        <v>141</v>
      </c>
      <c r="E240" s="57" t="s">
        <v>29</v>
      </c>
      <c r="F240" s="57" t="s">
        <v>61</v>
      </c>
      <c r="G240" s="57">
        <v>3</v>
      </c>
      <c r="H240" s="45"/>
      <c r="I240" s="57"/>
      <c r="J240" s="57" t="e">
        <f>CONCATENATE("INSERT INTO `medical_vacancies` (`id`, `keyOrganization`, `job`, `division`, `bet`, `measures`) VALUES (NULL, ","'",D240,"', '",#REF!,"', ","'",#REF!,"', ","'",#REF!,"', ","'",I240,"');")</f>
        <v>#REF!</v>
      </c>
      <c r="K240" s="43" t="s">
        <v>155</v>
      </c>
      <c r="L240" s="44" t="s">
        <v>156</v>
      </c>
      <c r="M240" s="57"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41" spans="1:13" s="4" customFormat="1" ht="19.5" customHeight="1" x14ac:dyDescent="0.2">
      <c r="A241" s="70"/>
      <c r="B241" s="70"/>
      <c r="C241" s="57"/>
      <c r="D241" s="57"/>
      <c r="E241" s="57" t="s">
        <v>15</v>
      </c>
      <c r="F241" s="57" t="s">
        <v>61</v>
      </c>
      <c r="G241" s="57">
        <v>1</v>
      </c>
      <c r="H241" s="45"/>
      <c r="I241" s="57" t="s">
        <v>303</v>
      </c>
      <c r="J241" s="57"/>
      <c r="K241" s="43"/>
      <c r="L241" s="44"/>
      <c r="M241" s="57"/>
    </row>
    <row r="242" spans="1:13" s="4" customFormat="1" ht="19.5" customHeight="1" x14ac:dyDescent="0.2">
      <c r="A242" s="70"/>
      <c r="B242" s="70"/>
      <c r="C242" s="57">
        <v>462</v>
      </c>
      <c r="D242" s="57" t="s">
        <v>141</v>
      </c>
      <c r="E242" s="57" t="s">
        <v>298</v>
      </c>
      <c r="F242" s="57" t="s">
        <v>60</v>
      </c>
      <c r="G242" s="57">
        <v>1</v>
      </c>
      <c r="H242" s="45"/>
      <c r="I242" s="57"/>
      <c r="J242" s="57" t="e">
        <f>CONCATENATE("INSERT INTO `medical_vacancies` (`id`, `keyOrganization`, `job`, `division`, `bet`, `measures`) VALUES (NULL, ","'",D242,"', '",#REF!,"', ","'",#REF!,"', ","'",#REF!,"', ","'",I242,"');")</f>
        <v>#REF!</v>
      </c>
      <c r="K242" s="43" t="s">
        <v>155</v>
      </c>
      <c r="L242" s="44" t="s">
        <v>156</v>
      </c>
      <c r="M242" s="57"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43" spans="1:13" s="4" customFormat="1" ht="19.5" customHeight="1" x14ac:dyDescent="0.2">
      <c r="A243" s="70"/>
      <c r="B243" s="70"/>
      <c r="C243" s="57">
        <v>463</v>
      </c>
      <c r="D243" s="57" t="s">
        <v>141</v>
      </c>
      <c r="E243" s="57" t="s">
        <v>292</v>
      </c>
      <c r="F243" s="57" t="s">
        <v>61</v>
      </c>
      <c r="G243" s="57">
        <v>1</v>
      </c>
      <c r="H243" s="45"/>
      <c r="I243" s="57"/>
      <c r="J243" s="57" t="e">
        <f>CONCATENATE("INSERT INTO `medical_vacancies` (`id`, `keyOrganization`, `job`, `division`, `bet`, `measures`) VALUES (NULL, ","'",D243,"', '",#REF!,"', ","'",#REF!,"', ","'",#REF!,"', ","'",I243,"');")</f>
        <v>#REF!</v>
      </c>
      <c r="K243" s="43" t="s">
        <v>155</v>
      </c>
      <c r="L243" s="44" t="s">
        <v>156</v>
      </c>
      <c r="M243" s="57"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44" spans="1:13" s="4" customFormat="1" ht="19.5" customHeight="1" x14ac:dyDescent="0.2">
      <c r="A244" s="70"/>
      <c r="B244" s="70"/>
      <c r="C244" s="57"/>
      <c r="D244" s="57"/>
      <c r="E244" s="57" t="s">
        <v>22</v>
      </c>
      <c r="F244" s="57" t="s">
        <v>60</v>
      </c>
      <c r="G244" s="57">
        <v>1</v>
      </c>
      <c r="H244" s="45"/>
      <c r="I244" s="57" t="s">
        <v>303</v>
      </c>
      <c r="J244" s="57"/>
      <c r="K244" s="43"/>
      <c r="L244" s="44"/>
      <c r="M244" s="57"/>
    </row>
    <row r="245" spans="1:13" s="4" customFormat="1" ht="19.5" customHeight="1" x14ac:dyDescent="0.25">
      <c r="A245" s="70">
        <v>30</v>
      </c>
      <c r="B245" s="70" t="s">
        <v>296</v>
      </c>
      <c r="C245" s="57">
        <v>474</v>
      </c>
      <c r="D245" s="57" t="s">
        <v>142</v>
      </c>
      <c r="E245" s="57" t="s">
        <v>41</v>
      </c>
      <c r="F245" s="57" t="s">
        <v>61</v>
      </c>
      <c r="G245" s="57">
        <v>1</v>
      </c>
      <c r="H245" s="59"/>
      <c r="J245" s="57" t="e">
        <f>CONCATENATE("INSERT INTO `medical_vacancies` (`id`, `keyOrganization`, `job`, `division`, `bet`, `measures`) VALUES (NULL, ","'",D245,"', '",E267,"', ","'",F265,"', ","'",G267,"', ","'",#REF!,"');")</f>
        <v>#REF!</v>
      </c>
      <c r="K245" s="43" t="s">
        <v>155</v>
      </c>
      <c r="L245" s="44" t="s">
        <v>156</v>
      </c>
      <c r="M245" s="57"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46" spans="1:13" s="4" customFormat="1" ht="19.5" customHeight="1" x14ac:dyDescent="0.25">
      <c r="A246" s="70"/>
      <c r="B246" s="70"/>
      <c r="C246" s="57"/>
      <c r="D246" s="57"/>
      <c r="E246" s="57" t="s">
        <v>49</v>
      </c>
      <c r="F246" s="57" t="s">
        <v>60</v>
      </c>
      <c r="G246" s="57">
        <v>1</v>
      </c>
      <c r="H246" s="59"/>
      <c r="I246" s="57" t="s">
        <v>303</v>
      </c>
      <c r="J246" s="57"/>
      <c r="K246" s="43"/>
      <c r="L246" s="44"/>
      <c r="M246" s="57"/>
    </row>
    <row r="247" spans="1:13" s="4" customFormat="1" ht="18.75" customHeight="1" x14ac:dyDescent="0.25">
      <c r="A247" s="70"/>
      <c r="B247" s="70"/>
      <c r="C247" s="57">
        <v>475</v>
      </c>
      <c r="D247" s="57" t="s">
        <v>142</v>
      </c>
      <c r="E247" s="57" t="s">
        <v>26</v>
      </c>
      <c r="F247" s="57" t="s">
        <v>61</v>
      </c>
      <c r="G247" s="57">
        <v>1</v>
      </c>
      <c r="H247" s="59"/>
      <c r="I247" s="57" t="s">
        <v>303</v>
      </c>
      <c r="J247" s="57" t="str">
        <f>CONCATENATE("INSERT INTO `medical_vacancies` (`id`, `keyOrganization`, `job`, `division`, `bet`, `measures`) VALUES (NULL, ","'",D247,"', '",E268,"', ","'",F267,"', ","'",G268,"', ","'",I246,"');")</f>
        <v>INSERT INTO `medical_vacancies` (`id`, `keyOrganization`, `job`, `division`, `bet`, `measures`) VALUES (NULL, 'obl-psich-nevr-bolnitsa-1', 'врач-эндоскопист',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7" s="43" t="s">
        <v>155</v>
      </c>
      <c r="L247" s="44" t="s">
        <v>156</v>
      </c>
      <c r="M247" s="57"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48" spans="1:13" s="4" customFormat="1" ht="2.25" customHeight="1" x14ac:dyDescent="0.25">
      <c r="A248" s="70"/>
      <c r="B248" s="70"/>
      <c r="C248" s="57">
        <v>476</v>
      </c>
      <c r="D248" s="57" t="s">
        <v>142</v>
      </c>
      <c r="E248" s="57" t="s">
        <v>321</v>
      </c>
      <c r="F248" s="57" t="s">
        <v>60</v>
      </c>
      <c r="G248" s="57">
        <v>1</v>
      </c>
      <c r="H248" s="59"/>
      <c r="I248" s="57" t="s">
        <v>303</v>
      </c>
      <c r="J248" s="57" t="str">
        <f>CONCATENATE("INSERT INTO `medical_vacancies` (`id`, `keyOrganization`, `job`, `division`, `bet`, `measures`) VALUES (NULL, ","'",D248,"', '",E269,"', ","'",F268,"', ","'",G269,"', ","'",I248,"');")</f>
        <v>INSERT INTO `medical_vacancies` (`id`, `keyOrganization`, `job`, `division`, `bet`, `measures`) VALUES (NULL, 'obl-psich-nevr-bolnitsa-1', 'врач-радиотерапевт',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8" s="43" t="s">
        <v>155</v>
      </c>
      <c r="L248" s="44" t="s">
        <v>156</v>
      </c>
      <c r="M248" s="57"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49" spans="1:13" s="4" customFormat="1" ht="22.5" customHeight="1" x14ac:dyDescent="0.25">
      <c r="A249" s="70"/>
      <c r="B249" s="70"/>
      <c r="C249" s="57"/>
      <c r="D249" s="57"/>
      <c r="E249" s="57" t="s">
        <v>321</v>
      </c>
      <c r="F249" s="57" t="s">
        <v>60</v>
      </c>
      <c r="G249" s="57">
        <v>1</v>
      </c>
      <c r="H249" s="59"/>
      <c r="I249" s="57" t="s">
        <v>303</v>
      </c>
      <c r="J249" s="57"/>
      <c r="K249" s="43"/>
      <c r="L249" s="44"/>
      <c r="M249" s="57"/>
    </row>
    <row r="250" spans="1:13" s="4" customFormat="1" ht="19.5" customHeight="1" x14ac:dyDescent="0.25">
      <c r="A250" s="70"/>
      <c r="B250" s="70"/>
      <c r="C250" s="57"/>
      <c r="D250" s="57"/>
      <c r="E250" s="57" t="s">
        <v>289</v>
      </c>
      <c r="F250" s="57" t="s">
        <v>61</v>
      </c>
      <c r="G250" s="57">
        <v>1</v>
      </c>
      <c r="H250" s="59"/>
      <c r="I250" s="57" t="s">
        <v>303</v>
      </c>
      <c r="J250" s="57"/>
      <c r="K250" s="43"/>
      <c r="L250" s="44"/>
      <c r="M250" s="57"/>
    </row>
    <row r="251" spans="1:13" s="4" customFormat="1" ht="19.5" customHeight="1" x14ac:dyDescent="0.25">
      <c r="A251" s="70"/>
      <c r="B251" s="70"/>
      <c r="C251" s="57">
        <v>477</v>
      </c>
      <c r="D251" s="57" t="s">
        <v>142</v>
      </c>
      <c r="E251" s="57" t="s">
        <v>49</v>
      </c>
      <c r="F251" s="57" t="s">
        <v>61</v>
      </c>
      <c r="G251" s="57">
        <v>6</v>
      </c>
      <c r="H251" s="59"/>
      <c r="I251" s="57" t="s">
        <v>303</v>
      </c>
      <c r="J251" s="57" t="e">
        <f>CONCATENATE("INSERT INTO `medical_vacancies` (`id`, `keyOrganization`, `job`, `division`, `bet`, `measures`) VALUES (NULL, ","'",D251,"', '",#REF!,"', ","'",#REF!,"', ","'",#REF!,"', ","'",I251,"');")</f>
        <v>#REF!</v>
      </c>
      <c r="K251" s="43" t="s">
        <v>155</v>
      </c>
      <c r="L251" s="44" t="s">
        <v>156</v>
      </c>
      <c r="M251" s="57"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52" spans="1:13" s="4" customFormat="1" ht="19.5" customHeight="1" x14ac:dyDescent="0.25">
      <c r="A252" s="70"/>
      <c r="B252" s="70"/>
      <c r="C252" s="57"/>
      <c r="D252" s="57"/>
      <c r="E252" s="57" t="s">
        <v>12</v>
      </c>
      <c r="F252" s="57" t="s">
        <v>61</v>
      </c>
      <c r="G252" s="57">
        <v>1</v>
      </c>
      <c r="H252" s="59"/>
      <c r="I252" s="57" t="s">
        <v>303</v>
      </c>
      <c r="J252" s="57"/>
      <c r="K252" s="43"/>
      <c r="L252" s="44"/>
      <c r="M252" s="57"/>
    </row>
    <row r="253" spans="1:13" s="4" customFormat="1" ht="19.5" customHeight="1" x14ac:dyDescent="0.25">
      <c r="A253" s="70"/>
      <c r="B253" s="70"/>
      <c r="C253" s="57"/>
      <c r="D253" s="57"/>
      <c r="E253" s="57" t="s">
        <v>4</v>
      </c>
      <c r="F253" s="57" t="s">
        <v>60</v>
      </c>
      <c r="G253" s="57">
        <v>1</v>
      </c>
      <c r="H253" s="59"/>
      <c r="J253" s="57"/>
      <c r="K253" s="43"/>
      <c r="L253" s="44"/>
      <c r="M253" s="57"/>
    </row>
    <row r="254" spans="1:13" s="4" customFormat="1" ht="19.5" customHeight="1" x14ac:dyDescent="0.25">
      <c r="A254" s="70"/>
      <c r="B254" s="70"/>
      <c r="C254" s="57"/>
      <c r="D254" s="57"/>
      <c r="E254" s="57" t="s">
        <v>38</v>
      </c>
      <c r="F254" s="57" t="s">
        <v>61</v>
      </c>
      <c r="G254" s="57">
        <v>1</v>
      </c>
      <c r="H254" s="59"/>
      <c r="I254" s="57"/>
      <c r="J254" s="57"/>
      <c r="K254" s="43"/>
      <c r="L254" s="44"/>
      <c r="M254" s="57"/>
    </row>
    <row r="255" spans="1:13" s="4" customFormat="1" ht="19.5" customHeight="1" x14ac:dyDescent="0.25">
      <c r="A255" s="70"/>
      <c r="B255" s="70"/>
      <c r="C255" s="57"/>
      <c r="D255" s="57"/>
      <c r="E255" s="57" t="s">
        <v>9</v>
      </c>
      <c r="F255" s="57" t="s">
        <v>61</v>
      </c>
      <c r="G255" s="57">
        <v>1</v>
      </c>
      <c r="H255" s="59"/>
      <c r="I255" s="57"/>
      <c r="J255" s="57"/>
      <c r="K255" s="43"/>
      <c r="L255" s="44"/>
      <c r="M255" s="57"/>
    </row>
    <row r="256" spans="1:13" s="4" customFormat="1" ht="19.5" customHeight="1" x14ac:dyDescent="0.25">
      <c r="A256" s="70"/>
      <c r="B256" s="70"/>
      <c r="C256" s="57"/>
      <c r="D256" s="57"/>
      <c r="E256" s="57" t="s">
        <v>347</v>
      </c>
      <c r="F256" s="57" t="s">
        <v>61</v>
      </c>
      <c r="G256" s="57">
        <v>1</v>
      </c>
      <c r="H256" s="59"/>
      <c r="I256" s="57" t="s">
        <v>303</v>
      </c>
      <c r="J256" s="57"/>
      <c r="K256" s="43"/>
      <c r="L256" s="44"/>
      <c r="M256" s="57"/>
    </row>
    <row r="257" spans="1:16" s="4" customFormat="1" ht="19.5" customHeight="1" x14ac:dyDescent="0.2">
      <c r="A257" s="70">
        <v>31</v>
      </c>
      <c r="B257" s="70" t="s">
        <v>57</v>
      </c>
      <c r="C257" s="57">
        <v>484</v>
      </c>
      <c r="D257" s="57" t="s">
        <v>143</v>
      </c>
      <c r="E257" s="49" t="s">
        <v>80</v>
      </c>
      <c r="F257" s="49" t="s">
        <v>61</v>
      </c>
      <c r="G257" s="49">
        <v>1</v>
      </c>
      <c r="H257" s="45"/>
      <c r="I257" s="57" t="s">
        <v>284</v>
      </c>
      <c r="J257" s="57" t="e">
        <f>CONCATENATE("INSERT INTO `medical_vacancies` (`id`, `keyOrganization`, `job`, `division`, `bet`, `measures`) VALUES (NULL, ","'",D257,"', '",#REF!,"', ","'",#REF!,"', ","'",#REF!,"', ","'",#REF!,"');")</f>
        <v>#REF!</v>
      </c>
      <c r="K257" s="43" t="s">
        <v>155</v>
      </c>
      <c r="L257" s="44" t="s">
        <v>156</v>
      </c>
      <c r="M257" s="57"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258" spans="1:16" s="4" customFormat="1" ht="19.5" customHeight="1" x14ac:dyDescent="0.2">
      <c r="A258" s="70"/>
      <c r="B258" s="70"/>
      <c r="C258" s="57"/>
      <c r="D258" s="57"/>
      <c r="E258" s="49" t="s">
        <v>301</v>
      </c>
      <c r="F258" s="49" t="s">
        <v>60</v>
      </c>
      <c r="G258" s="49">
        <v>4</v>
      </c>
      <c r="H258" s="45"/>
      <c r="I258" s="57" t="s">
        <v>284</v>
      </c>
      <c r="J258" s="57"/>
      <c r="K258" s="43"/>
      <c r="L258" s="44"/>
      <c r="M258" s="57"/>
    </row>
    <row r="259" spans="1:16" s="4" customFormat="1" ht="19.5" customHeight="1" x14ac:dyDescent="0.2">
      <c r="A259" s="70"/>
      <c r="B259" s="70"/>
      <c r="C259" s="57">
        <v>485</v>
      </c>
      <c r="D259" s="57" t="s">
        <v>143</v>
      </c>
      <c r="E259" s="49" t="s">
        <v>3</v>
      </c>
      <c r="F259" s="49" t="s">
        <v>61</v>
      </c>
      <c r="G259" s="49">
        <v>1</v>
      </c>
      <c r="H259" s="45"/>
      <c r="I259" s="57" t="s">
        <v>284</v>
      </c>
      <c r="J259" s="57" t="e">
        <f>CONCATENATE("INSERT INTO `medical_vacancies` (`id`, `keyOrganization`, `job`, `division`, `bet`, `measures`) VALUES (NULL, ","'",D259,"', '",#REF!,"', ","'",#REF!,"', ","'",#REF!,"', ","'",I257,"');")</f>
        <v>#REF!</v>
      </c>
      <c r="K259" s="43" t="s">
        <v>155</v>
      </c>
      <c r="L259" s="44" t="s">
        <v>156</v>
      </c>
      <c r="M259" s="57"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260" spans="1:16" s="4" customFormat="1" ht="36.75" customHeight="1" x14ac:dyDescent="0.2">
      <c r="A260" s="70"/>
      <c r="B260" s="70"/>
      <c r="C260" s="57">
        <v>486</v>
      </c>
      <c r="D260" s="57" t="s">
        <v>143</v>
      </c>
      <c r="E260" s="49" t="s">
        <v>27</v>
      </c>
      <c r="F260" s="49" t="s">
        <v>61</v>
      </c>
      <c r="G260" s="49">
        <v>1</v>
      </c>
      <c r="H260" s="45"/>
      <c r="I260" s="57" t="s">
        <v>284</v>
      </c>
      <c r="J260" s="57" t="e">
        <f>CONCATENATE("INSERT INTO `medical_vacancies` (`id`, `keyOrganization`, `job`, `division`, `bet`, `measures`) VALUES (NULL, ","'",D260,"', '",#REF!,"', ","'",#REF!,"', ","'",#REF!,"', ","'",I260,"');")</f>
        <v>#REF!</v>
      </c>
      <c r="K260" s="43" t="s">
        <v>155</v>
      </c>
      <c r="L260" s="44" t="s">
        <v>156</v>
      </c>
      <c r="M260" s="57"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261" spans="1:16" s="4" customFormat="1" ht="27.75" customHeight="1" x14ac:dyDescent="0.2">
      <c r="A261" s="70">
        <v>32</v>
      </c>
      <c r="B261" s="70" t="s">
        <v>348</v>
      </c>
      <c r="C261" s="57">
        <v>502</v>
      </c>
      <c r="D261" s="57" t="s">
        <v>144</v>
      </c>
      <c r="E261" s="57" t="s">
        <v>26</v>
      </c>
      <c r="F261" s="57" t="s">
        <v>61</v>
      </c>
      <c r="G261" s="49">
        <v>1</v>
      </c>
      <c r="H261" s="45">
        <v>68.89</v>
      </c>
      <c r="I261" s="57" t="s">
        <v>303</v>
      </c>
      <c r="J261" s="57" t="e">
        <f>CONCATENATE("INSERT INTO `medical_vacancies` (`id`, `keyOrganization`, `job`, `division`, `bet`, `measures`) VALUES (NULL, ","'",D261,"', '",#REF!,"', ","'",#REF!,"', ","'",#REF!,"', ","'",I261,"');")</f>
        <v>#REF!</v>
      </c>
      <c r="K261" s="43" t="s">
        <v>155</v>
      </c>
      <c r="L261" s="44" t="s">
        <v>156</v>
      </c>
      <c r="M261" s="57" t="str">
        <f t="shared" si="15"/>
        <v>&lt;div id='entry'&gt;&lt;/div&gt;
&lt;link rel='stylesheet' href='http://h90428dg.beget.tech/css/style_doctor.css'&gt;
&lt;script src='https://yastatic.net/s3/frontend/forms/_/embed.js'&gt;&lt;/script&gt;
&lt;script src='http://h90428dg.beget.tech/js/POST_Request.js'&gt;&lt;/script&gt;
&lt;script&gt;let data = display('obl-nark-disp');&lt;/script&gt;</v>
      </c>
    </row>
    <row r="262" spans="1:16" s="4" customFormat="1" ht="27.75" customHeight="1" x14ac:dyDescent="0.2">
      <c r="A262" s="70"/>
      <c r="B262" s="70"/>
      <c r="C262" s="57"/>
      <c r="D262" s="57"/>
      <c r="E262" s="57" t="s">
        <v>32</v>
      </c>
      <c r="F262" s="57" t="s">
        <v>83</v>
      </c>
      <c r="G262" s="49">
        <v>3</v>
      </c>
      <c r="H262" s="45"/>
      <c r="I262" s="57" t="s">
        <v>303</v>
      </c>
      <c r="J262" s="57"/>
      <c r="K262" s="43"/>
      <c r="L262" s="44"/>
      <c r="M262" s="57"/>
    </row>
    <row r="263" spans="1:16" s="4" customFormat="1" ht="27.75" customHeight="1" x14ac:dyDescent="0.2">
      <c r="A263" s="70"/>
      <c r="B263" s="70"/>
      <c r="C263" s="57"/>
      <c r="D263" s="57"/>
      <c r="E263" s="57" t="s">
        <v>62</v>
      </c>
      <c r="F263" s="57" t="s">
        <v>316</v>
      </c>
      <c r="G263" s="57">
        <v>1</v>
      </c>
      <c r="H263" s="45"/>
      <c r="I263" s="57"/>
      <c r="J263" s="57"/>
      <c r="K263" s="43"/>
      <c r="L263" s="44"/>
      <c r="M263" s="57"/>
    </row>
    <row r="264" spans="1:16" s="4" customFormat="1" ht="27.75" customHeight="1" x14ac:dyDescent="0.2">
      <c r="A264" s="70"/>
      <c r="B264" s="70"/>
      <c r="C264" s="57"/>
      <c r="D264" s="57"/>
      <c r="E264" s="57" t="s">
        <v>15</v>
      </c>
      <c r="F264" s="57" t="s">
        <v>61</v>
      </c>
      <c r="G264" s="49">
        <v>1</v>
      </c>
      <c r="H264" s="45"/>
      <c r="I264" s="57" t="s">
        <v>303</v>
      </c>
      <c r="J264" s="57"/>
      <c r="K264" s="43"/>
      <c r="L264" s="44"/>
      <c r="M264" s="57"/>
    </row>
    <row r="265" spans="1:16" s="4" customFormat="1" ht="19.5" customHeight="1" x14ac:dyDescent="0.2">
      <c r="A265" s="70">
        <v>33</v>
      </c>
      <c r="B265" s="70" t="s">
        <v>76</v>
      </c>
      <c r="C265" s="57">
        <v>506</v>
      </c>
      <c r="D265" s="57" t="s">
        <v>145</v>
      </c>
      <c r="E265" s="51" t="s">
        <v>15</v>
      </c>
      <c r="F265" s="51" t="s">
        <v>61</v>
      </c>
      <c r="G265" s="57">
        <v>1</v>
      </c>
      <c r="H265" s="45" t="s">
        <v>273</v>
      </c>
      <c r="I265" s="57" t="s">
        <v>303</v>
      </c>
      <c r="J265" s="57" t="str">
        <f>CONCATENATE("INSERT INTO `medical_vacancies` (`id`, `keyOrganization`, `job`, `division`, `bet`, `measures`) VALUES (NULL, ","'",D265,"', '",E282,"', ","'",F280,"', ","'",G282,"', ","'",I265,"');")</f>
        <v>INSERT INTO `medical_vacancies` (`id`, `keyOrganization`, `job`, `division`, `bet`, `measures`) VALUES (NULL, 'obl-onco-disp', 'врач-стоматолог-детский',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65" s="43" t="s">
        <v>155</v>
      </c>
      <c r="L265" s="44" t="s">
        <v>156</v>
      </c>
      <c r="M265" s="57" t="str">
        <f t="shared" si="15"/>
        <v>&lt;div id='entry'&gt;&lt;/div&gt;
&lt;link rel='stylesheet' href='http://h90428dg.beget.tech/css/style_doctor.css'&gt;
&lt;script src='https://yastatic.net/s3/frontend/forms/_/embed.js'&gt;&lt;/script&gt;
&lt;script src='http://h90428dg.beget.tech/js/POST_Request.js'&gt;&lt;/script&gt;
&lt;script&gt;let data = display('obl-onco-disp');&lt;/script&gt;</v>
      </c>
    </row>
    <row r="266" spans="1:16" s="4" customFormat="1" ht="19.5" customHeight="1" x14ac:dyDescent="0.2">
      <c r="A266" s="70"/>
      <c r="B266" s="70"/>
      <c r="C266" s="57"/>
      <c r="D266" s="57"/>
      <c r="E266" s="57" t="s">
        <v>26</v>
      </c>
      <c r="F266" s="57" t="s">
        <v>61</v>
      </c>
      <c r="G266" s="57">
        <v>1</v>
      </c>
      <c r="H266" s="45"/>
      <c r="I266" s="57" t="s">
        <v>303</v>
      </c>
      <c r="J266" s="57"/>
      <c r="K266" s="43"/>
      <c r="L266" s="44"/>
      <c r="M266" s="57"/>
    </row>
    <row r="267" spans="1:16" s="4" customFormat="1" ht="19.5" customHeight="1" x14ac:dyDescent="0.2">
      <c r="A267" s="70"/>
      <c r="B267" s="70"/>
      <c r="C267" s="57">
        <v>507</v>
      </c>
      <c r="D267" s="57" t="s">
        <v>145</v>
      </c>
      <c r="E267" s="51" t="s">
        <v>322</v>
      </c>
      <c r="F267" s="51" t="s">
        <v>61</v>
      </c>
      <c r="G267" s="51">
        <v>1</v>
      </c>
      <c r="H267" s="45" t="s">
        <v>273</v>
      </c>
      <c r="J267" s="57" t="e">
        <f>CONCATENATE("INSERT INTO `medical_vacancies` (`id`, `keyOrganization`, `job`, `division`, `bet`, `measures`) VALUES (NULL, ","'",D267,"', '",#REF!,"', ","'",F283,"', ","'",#REF!,"', ","'",I266,"');")</f>
        <v>#REF!</v>
      </c>
      <c r="K267" s="43"/>
      <c r="L267" s="44"/>
      <c r="M267" s="57"/>
    </row>
    <row r="268" spans="1:16" s="4" customFormat="1" ht="19.5" customHeight="1" x14ac:dyDescent="0.2">
      <c r="A268" s="70"/>
      <c r="B268" s="70"/>
      <c r="C268" s="57"/>
      <c r="D268" s="57"/>
      <c r="E268" s="57" t="s">
        <v>3</v>
      </c>
      <c r="F268" s="57" t="s">
        <v>61</v>
      </c>
      <c r="G268" s="51">
        <v>1</v>
      </c>
      <c r="H268" s="45" t="s">
        <v>273</v>
      </c>
      <c r="I268" s="57"/>
      <c r="J268" s="57"/>
      <c r="K268" s="43"/>
      <c r="L268" s="44"/>
      <c r="M268" s="57"/>
    </row>
    <row r="269" spans="1:16" s="4" customFormat="1" ht="19.5" customHeight="1" x14ac:dyDescent="0.2">
      <c r="A269" s="70"/>
      <c r="B269" s="70"/>
      <c r="C269" s="57">
        <v>508</v>
      </c>
      <c r="D269" s="57" t="s">
        <v>145</v>
      </c>
      <c r="E269" s="57" t="s">
        <v>278</v>
      </c>
      <c r="F269" s="57" t="s">
        <v>61</v>
      </c>
      <c r="G269" s="57">
        <v>1</v>
      </c>
      <c r="H269" s="45" t="s">
        <v>272</v>
      </c>
      <c r="I269" s="57"/>
      <c r="J269" s="57" t="e">
        <f>CONCATENATE("INSERT INTO `medical_vacancies` (`id`, `keyOrganization`, `job`, `division`, `bet`, `measures`) VALUES (NULL, ","'",D269,"', '",#REF!,"', ","'",#REF!,"', ","'",#REF!,"', ","'",I269,"');")</f>
        <v>#REF!</v>
      </c>
      <c r="K269" s="43"/>
      <c r="L269" s="44"/>
      <c r="M269" s="57"/>
      <c r="P269" s="47"/>
    </row>
    <row r="270" spans="1:16" s="4" customFormat="1" ht="19.5" customHeight="1" x14ac:dyDescent="0.2">
      <c r="A270" s="70"/>
      <c r="B270" s="70"/>
      <c r="C270" s="57"/>
      <c r="D270" s="57"/>
      <c r="E270" s="57" t="s">
        <v>9</v>
      </c>
      <c r="F270" s="57" t="s">
        <v>61</v>
      </c>
      <c r="G270" s="57">
        <v>3</v>
      </c>
      <c r="H270" s="45"/>
      <c r="I270" s="57"/>
      <c r="J270" s="57"/>
      <c r="K270" s="43"/>
      <c r="L270" s="44"/>
      <c r="M270" s="57"/>
      <c r="P270" s="47"/>
    </row>
    <row r="271" spans="1:16" s="4" customFormat="1" ht="19.5" customHeight="1" x14ac:dyDescent="0.2">
      <c r="A271" s="70"/>
      <c r="B271" s="70"/>
      <c r="C271" s="57"/>
      <c r="D271" s="57"/>
      <c r="E271" s="57" t="s">
        <v>11</v>
      </c>
      <c r="F271" s="57" t="s">
        <v>294</v>
      </c>
      <c r="G271" s="57">
        <v>2</v>
      </c>
      <c r="H271" s="45" t="s">
        <v>271</v>
      </c>
      <c r="I271" s="57" t="s">
        <v>303</v>
      </c>
      <c r="J271" s="57"/>
      <c r="K271" s="43"/>
      <c r="L271" s="44"/>
      <c r="M271" s="57"/>
    </row>
    <row r="272" spans="1:16" s="4" customFormat="1" ht="19.5" customHeight="1" x14ac:dyDescent="0.2">
      <c r="A272" s="70">
        <v>34</v>
      </c>
      <c r="B272" s="70" t="s">
        <v>90</v>
      </c>
      <c r="C272" s="57">
        <v>511</v>
      </c>
      <c r="D272" s="57" t="s">
        <v>146</v>
      </c>
      <c r="E272" s="57" t="s">
        <v>62</v>
      </c>
      <c r="F272" s="57" t="s">
        <v>162</v>
      </c>
      <c r="G272" s="57">
        <v>1</v>
      </c>
      <c r="H272" s="45"/>
      <c r="I272" s="57"/>
      <c r="J272" s="57" t="e">
        <f>CONCATENATE("INSERT INTO `medical_vacancies` (`id`, `keyOrganization`, `job`, `division`, `bet`, `measures`) VALUES (NULL, ","'",D272,"', '",#REF!,"', ","'",#REF!,"', ","'",#REF!,"', ","'",I272,"');")</f>
        <v>#REF!</v>
      </c>
      <c r="K272" s="43" t="s">
        <v>155</v>
      </c>
      <c r="L272" s="44" t="s">
        <v>156</v>
      </c>
      <c r="M272" s="57" t="str">
        <f t="shared" si="15"/>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273" spans="1:13" s="4" customFormat="1" ht="19.5" customHeight="1" x14ac:dyDescent="0.2">
      <c r="A273" s="70"/>
      <c r="B273" s="70"/>
      <c r="C273" s="57"/>
      <c r="D273" s="57"/>
      <c r="E273" s="57" t="s">
        <v>81</v>
      </c>
      <c r="F273" s="57" t="s">
        <v>338</v>
      </c>
      <c r="G273" s="57">
        <v>2</v>
      </c>
      <c r="H273" s="45"/>
      <c r="I273" s="57"/>
      <c r="J273" s="57"/>
      <c r="K273" s="43"/>
      <c r="L273" s="44"/>
      <c r="M273" s="57"/>
    </row>
    <row r="274" spans="1:13" s="4" customFormat="1" ht="75" customHeight="1" x14ac:dyDescent="0.2">
      <c r="A274" s="70"/>
      <c r="B274" s="70"/>
      <c r="C274" s="57">
        <v>512</v>
      </c>
      <c r="D274" s="57" t="s">
        <v>146</v>
      </c>
      <c r="E274" s="57" t="s">
        <v>4</v>
      </c>
      <c r="F274" s="57" t="s">
        <v>161</v>
      </c>
      <c r="G274" s="57">
        <v>1</v>
      </c>
      <c r="H274" s="45"/>
      <c r="I274" s="57"/>
      <c r="J274" s="57" t="e">
        <f>CONCATENATE("INSERT INTO `medical_vacancies` (`id`, `keyOrganization`, `job`, `division`, `bet`, `measures`) VALUES (NULL, ","'",D274,"', '",#REF!,"', ","'",#REF!,"', ","'",#REF!,"', ","'",I274,"');")</f>
        <v>#REF!</v>
      </c>
      <c r="K274" s="43" t="s">
        <v>155</v>
      </c>
      <c r="L274" s="44" t="s">
        <v>156</v>
      </c>
      <c r="M274" s="57" t="str">
        <f t="shared" ref="M274:M295" si="16">CONCATENATE(K274,D274,L274)</f>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275" spans="1:13" s="4" customFormat="1" ht="118.5" customHeight="1" x14ac:dyDescent="0.2">
      <c r="A275" s="63">
        <v>35</v>
      </c>
      <c r="B275" s="62" t="s">
        <v>87</v>
      </c>
      <c r="C275" s="57"/>
      <c r="D275" s="57"/>
      <c r="E275" s="57" t="s">
        <v>92</v>
      </c>
      <c r="F275" s="57" t="s">
        <v>60</v>
      </c>
      <c r="G275" s="57">
        <v>1</v>
      </c>
      <c r="H275" s="45"/>
      <c r="I275" s="57"/>
      <c r="J275" s="57"/>
      <c r="K275" s="43"/>
      <c r="L275" s="44"/>
      <c r="M275" s="57"/>
    </row>
    <row r="276" spans="1:13" s="4" customFormat="1" ht="22.5" customHeight="1" x14ac:dyDescent="0.2">
      <c r="A276" s="66">
        <v>36</v>
      </c>
      <c r="B276" s="68" t="s">
        <v>70</v>
      </c>
      <c r="C276" s="57"/>
      <c r="D276" s="57"/>
      <c r="E276" s="57" t="s">
        <v>23</v>
      </c>
      <c r="F276" s="46"/>
      <c r="G276" s="57">
        <v>10</v>
      </c>
      <c r="H276" s="45"/>
      <c r="I276" s="57"/>
      <c r="J276" s="57"/>
      <c r="K276" s="43"/>
      <c r="L276" s="44"/>
      <c r="M276" s="57"/>
    </row>
    <row r="277" spans="1:13" s="4" customFormat="1" ht="19.5" customHeight="1" x14ac:dyDescent="0.2">
      <c r="A277" s="67"/>
      <c r="B277" s="69"/>
      <c r="C277" s="57">
        <v>519</v>
      </c>
      <c r="D277" s="57" t="s">
        <v>147</v>
      </c>
      <c r="E277" s="57" t="s">
        <v>12</v>
      </c>
      <c r="F277" s="46"/>
      <c r="G277" s="57">
        <v>2</v>
      </c>
      <c r="H277" s="45"/>
      <c r="I277" s="57" t="s">
        <v>303</v>
      </c>
      <c r="J277" s="57" t="e">
        <f>CONCATENATE("INSERT INTO `medical_vacancies` (`id`, `keyOrganization`, `job`, `division`, `bet`, `measures`) VALUES (NULL, ","'",D277,"', '",E286,"', ","'",F287,"', ","'",G286,"', ","'",#REF!,"');")</f>
        <v>#REF!</v>
      </c>
      <c r="K277" s="43" t="s">
        <v>155</v>
      </c>
      <c r="L277" s="44" t="s">
        <v>156</v>
      </c>
      <c r="M277" s="57"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78" spans="1:13" s="4" customFormat="1" ht="18.75" customHeight="1" x14ac:dyDescent="0.2">
      <c r="A278" s="67"/>
      <c r="B278" s="69"/>
      <c r="C278" s="57">
        <v>520</v>
      </c>
      <c r="D278" s="57" t="s">
        <v>147</v>
      </c>
      <c r="E278" s="57" t="s">
        <v>22</v>
      </c>
      <c r="F278" s="46"/>
      <c r="G278" s="57">
        <v>3</v>
      </c>
      <c r="H278" s="45"/>
      <c r="I278" s="57" t="s">
        <v>303</v>
      </c>
      <c r="J278" s="57" t="str">
        <f>CONCATENATE("INSERT INTO `medical_vacancies` (`id`, `keyOrganization`, `job`, `division`, `bet`, `measures`) VALUES (NULL, ","'",D278,"', '",E288,"', ","'",F286,"', ","'",G288,"', ","'",I278,"');")</f>
        <v>INSERT INTO `medical_vacancies` (`id`, `keyOrganization`, `job`, `division`, `bet`, `measures`) VALUES (NULL, 'lipetsk-emergency', 'врач клинической лабораторной диагностики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78" s="43" t="s">
        <v>155</v>
      </c>
      <c r="L278" s="44" t="s">
        <v>156</v>
      </c>
      <c r="M278" s="57"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79" spans="1:13" s="4" customFormat="1" ht="64.5" customHeight="1" x14ac:dyDescent="0.2">
      <c r="A279" s="67"/>
      <c r="B279" s="69"/>
      <c r="C279" s="57">
        <v>521</v>
      </c>
      <c r="D279" s="57" t="s">
        <v>147</v>
      </c>
      <c r="E279" s="57" t="s">
        <v>15</v>
      </c>
      <c r="F279" s="46"/>
      <c r="G279" s="57">
        <v>6</v>
      </c>
      <c r="H279" s="45"/>
      <c r="I279" s="57" t="s">
        <v>303</v>
      </c>
      <c r="J279" s="57" t="str">
        <f>CONCATENATE("INSERT INTO `medical_vacancies` (`id`, `keyOrganization`, `job`, `division`, `bet`, `measures`) VALUES (NULL, ","'",D279,"', '",E289,"', ","'",F288,"', ","'",G289,"', ","'",I279,"');")</f>
        <v>INSERT INTO `medical_vacancies` (`id`, `keyOrganization`, `job`, `division`, `bet`, `measures`) VALUES (NULL, 'lipetsk-emergency', 'врач-акушер-гинеколог', 'стационар', '6',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79" s="43" t="s">
        <v>155</v>
      </c>
      <c r="L279" s="44" t="s">
        <v>156</v>
      </c>
      <c r="M279" s="57"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80" spans="1:13" s="4" customFormat="1" ht="19.5" customHeight="1" x14ac:dyDescent="0.2">
      <c r="A280" s="70">
        <v>37</v>
      </c>
      <c r="B280" s="70" t="s">
        <v>86</v>
      </c>
      <c r="C280" s="57">
        <v>528</v>
      </c>
      <c r="D280" s="57" t="s">
        <v>148</v>
      </c>
      <c r="E280" s="57" t="s">
        <v>37</v>
      </c>
      <c r="F280" s="57" t="s">
        <v>60</v>
      </c>
      <c r="G280" s="57">
        <v>1</v>
      </c>
      <c r="H280" s="45"/>
      <c r="I280" s="57"/>
      <c r="J280" s="57" t="str">
        <f>CONCATENATE("INSERT INTO `medical_vacancies` (`id`, `keyOrganization`, `job`, `division`, `bet`, `measures`) VALUES (NULL, ","'",D280,"', '",E291,"', ","'",F290,"', ","'",G291,"', ","'",I280,"');")</f>
        <v>INSERT INTO `medical_vacancies` (`id`, `keyOrganization`, `job`, `division`, `bet`, `measures`) VALUES (NULL, 'obl-stom-center', 'врач-оториноларинголог ', 'стационар', '1', '');</v>
      </c>
      <c r="K280" s="43" t="s">
        <v>155</v>
      </c>
      <c r="L280" s="44" t="s">
        <v>156</v>
      </c>
      <c r="M280" s="57" t="str">
        <f t="shared" si="16"/>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281" spans="1:13" s="4" customFormat="1" ht="19.5" customHeight="1" x14ac:dyDescent="0.2">
      <c r="A281" s="70"/>
      <c r="B281" s="70"/>
      <c r="C281" s="57"/>
      <c r="D281" s="57"/>
      <c r="E281" s="49" t="s">
        <v>39</v>
      </c>
      <c r="F281" s="57" t="s">
        <v>60</v>
      </c>
      <c r="G281" s="57">
        <v>1</v>
      </c>
      <c r="H281" s="45"/>
      <c r="I281" s="57"/>
      <c r="J281" s="57"/>
      <c r="K281" s="43"/>
      <c r="L281" s="44"/>
      <c r="M281" s="57"/>
    </row>
    <row r="282" spans="1:13" s="4" customFormat="1" ht="62.25" customHeight="1" x14ac:dyDescent="0.2">
      <c r="A282" s="70"/>
      <c r="B282" s="70"/>
      <c r="C282" s="57">
        <v>529</v>
      </c>
      <c r="D282" s="57" t="s">
        <v>148</v>
      </c>
      <c r="E282" s="57" t="s">
        <v>85</v>
      </c>
      <c r="F282" s="57" t="s">
        <v>60</v>
      </c>
      <c r="G282" s="57">
        <v>1</v>
      </c>
      <c r="H282" s="45"/>
      <c r="I282" s="57"/>
      <c r="J282" s="57" t="str">
        <f>CONCATENATE("INSERT INTO `medical_vacancies` (`id`, `keyOrganization`, `job`, `division`, `bet`, `measures`) VALUES (NULL, ","'",D282,"', '",E292,"', ","'",F291,"', ","'",G292,"', ","'",I282,"');")</f>
        <v>INSERT INTO `medical_vacancies` (`id`, `keyOrganization`, `job`, `division`, `bet`, `measures`) VALUES (NULL, 'obl-stom-center', 'врач -эпидемиолог', 'стационар', '1', '');</v>
      </c>
      <c r="K282" s="43" t="s">
        <v>155</v>
      </c>
      <c r="L282" s="44" t="s">
        <v>156</v>
      </c>
      <c r="M282" s="57" t="str">
        <f t="shared" si="16"/>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283" spans="1:13" s="4" customFormat="1" ht="135.75" customHeight="1" x14ac:dyDescent="0.2">
      <c r="A283" s="63">
        <v>38</v>
      </c>
      <c r="B283" s="62" t="s">
        <v>58</v>
      </c>
      <c r="C283" s="57"/>
      <c r="D283" s="57"/>
      <c r="E283" s="57" t="s">
        <v>77</v>
      </c>
      <c r="F283" s="57" t="s">
        <v>299</v>
      </c>
      <c r="G283" s="1">
        <v>1</v>
      </c>
      <c r="H283" s="45"/>
      <c r="I283" s="57"/>
      <c r="J283" s="57"/>
      <c r="K283" s="43"/>
      <c r="L283" s="44"/>
      <c r="M283" s="57"/>
    </row>
    <row r="284" spans="1:13" s="4" customFormat="1" ht="101.25" customHeight="1" x14ac:dyDescent="0.2">
      <c r="A284" s="62">
        <v>39</v>
      </c>
      <c r="B284" s="65" t="s">
        <v>263</v>
      </c>
      <c r="C284" s="57">
        <v>533</v>
      </c>
      <c r="D284" s="56" t="s">
        <v>149</v>
      </c>
      <c r="E284" s="56" t="s">
        <v>72</v>
      </c>
      <c r="F284" s="61"/>
      <c r="G284" s="56">
        <v>1</v>
      </c>
      <c r="H284" s="45">
        <v>48.541499999999999</v>
      </c>
      <c r="I284" s="57"/>
      <c r="J284" s="57" t="e">
        <f>CONCATENATE("INSERT INTO `medical_vacancies` (`id`, `keyOrganization`, `job`, `division`, `bet`, `measures`) VALUES (NULL, ","'",D284,"', '",#REF!,"', ","'",#REF!,"', ","'",#REF!,"', ","'",I284,"');")</f>
        <v>#REF!</v>
      </c>
      <c r="K284" s="43" t="s">
        <v>155</v>
      </c>
      <c r="L284" s="44" t="s">
        <v>156</v>
      </c>
      <c r="M284" s="57" t="str">
        <f t="shared" si="16"/>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285" spans="1:13" s="4" customFormat="1" ht="117" customHeight="1" x14ac:dyDescent="0.2">
      <c r="A285" s="63">
        <v>40</v>
      </c>
      <c r="B285" s="64" t="s">
        <v>323</v>
      </c>
      <c r="C285" s="57"/>
      <c r="D285" s="56"/>
      <c r="E285" s="57" t="s">
        <v>19</v>
      </c>
      <c r="F285" s="57" t="s">
        <v>60</v>
      </c>
      <c r="G285" s="57">
        <v>1</v>
      </c>
      <c r="H285" s="45"/>
      <c r="I285" s="57"/>
      <c r="J285" s="57"/>
      <c r="K285" s="43"/>
      <c r="L285" s="44"/>
      <c r="M285" s="57"/>
    </row>
    <row r="286" spans="1:13" s="4" customFormat="1" ht="19.5" customHeight="1" x14ac:dyDescent="0.2">
      <c r="A286" s="66">
        <v>41</v>
      </c>
      <c r="B286" s="70" t="s">
        <v>84</v>
      </c>
      <c r="C286" s="57">
        <v>540</v>
      </c>
      <c r="D286" s="57" t="s">
        <v>150</v>
      </c>
      <c r="E286" s="57" t="s">
        <v>15</v>
      </c>
      <c r="F286" s="57" t="s">
        <v>61</v>
      </c>
      <c r="G286" s="57">
        <v>6</v>
      </c>
      <c r="H286" s="45"/>
      <c r="I286" s="57" t="s">
        <v>303</v>
      </c>
      <c r="J286" s="57" t="e">
        <f>CONCATENATE("INSERT INTO `medical_vacancies` (`id`, `keyOrganization`, `job`, `division`, `bet`, `measures`) VALUES (NULL, ","'",D286,"', '",#REF!,"', ","'",#REF!,"', ","'",#REF!,"', ","'",#REF!,"');")</f>
        <v>#REF!</v>
      </c>
      <c r="K286" s="43" t="s">
        <v>155</v>
      </c>
      <c r="L286" s="44" t="s">
        <v>156</v>
      </c>
      <c r="M286" s="57"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7" spans="1:13" s="4" customFormat="1" ht="19.5" customHeight="1" x14ac:dyDescent="0.2">
      <c r="A287" s="67"/>
      <c r="B287" s="70"/>
      <c r="C287" s="57"/>
      <c r="D287" s="57"/>
      <c r="E287" s="57" t="s">
        <v>277</v>
      </c>
      <c r="F287" s="57" t="s">
        <v>60</v>
      </c>
      <c r="G287" s="57">
        <v>1</v>
      </c>
      <c r="H287" s="45"/>
      <c r="I287" s="57"/>
      <c r="J287" s="57"/>
      <c r="K287" s="43"/>
      <c r="L287" s="44"/>
      <c r="M287" s="57"/>
    </row>
    <row r="288" spans="1:13" s="4" customFormat="1" ht="19.5" customHeight="1" x14ac:dyDescent="0.2">
      <c r="A288" s="67"/>
      <c r="B288" s="70"/>
      <c r="C288" s="57">
        <v>541</v>
      </c>
      <c r="D288" s="57" t="s">
        <v>150</v>
      </c>
      <c r="E288" s="57" t="s">
        <v>274</v>
      </c>
      <c r="F288" s="57" t="s">
        <v>61</v>
      </c>
      <c r="G288" s="57">
        <v>1</v>
      </c>
      <c r="H288" s="45"/>
      <c r="I288" s="57"/>
      <c r="J288" s="57" t="e">
        <f>CONCATENATE("INSERT INTO `medical_vacancies` (`id`, `keyOrganization`, `job`, `division`, `bet`, `measures`) VALUES (NULL, ","'",D288,"', '",#REF!,"', ","'",#REF!,"', ","'",#REF!,"', ","'",I286,"');")</f>
        <v>#REF!</v>
      </c>
      <c r="K288" s="43" t="s">
        <v>155</v>
      </c>
      <c r="L288" s="44" t="s">
        <v>156</v>
      </c>
      <c r="M288" s="57"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9" spans="1:14" s="4" customFormat="1" ht="19.5" customHeight="1" x14ac:dyDescent="0.2">
      <c r="A289" s="67"/>
      <c r="B289" s="70"/>
      <c r="C289" s="57">
        <v>542</v>
      </c>
      <c r="D289" s="57" t="s">
        <v>150</v>
      </c>
      <c r="E289" s="57" t="s">
        <v>14</v>
      </c>
      <c r="F289" s="57" t="s">
        <v>294</v>
      </c>
      <c r="G289" s="57">
        <v>6</v>
      </c>
      <c r="H289" s="45"/>
      <c r="I289" s="57" t="s">
        <v>303</v>
      </c>
      <c r="J289" s="57" t="e">
        <f>CONCATENATE("INSERT INTO `medical_vacancies` (`id`, `keyOrganization`, `job`, `division`, `bet`, `measures`) VALUES (NULL, ","'",D289,"', '",E294,"', ","'",#REF!,"', ","'",#REF!,"', ","'",I288,"');")</f>
        <v>#REF!</v>
      </c>
      <c r="K289" s="43" t="s">
        <v>155</v>
      </c>
      <c r="L289" s="44" t="s">
        <v>156</v>
      </c>
      <c r="M289" s="57"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90" spans="1:14" s="4" customFormat="1" ht="19.5" customHeight="1" x14ac:dyDescent="0.2">
      <c r="A290" s="66">
        <v>42</v>
      </c>
      <c r="B290" s="68" t="s">
        <v>327</v>
      </c>
      <c r="C290" s="57"/>
      <c r="D290" s="57"/>
      <c r="E290" s="57" t="s">
        <v>2</v>
      </c>
      <c r="F290" s="57" t="s">
        <v>61</v>
      </c>
      <c r="G290" s="51">
        <v>3</v>
      </c>
      <c r="H290" s="45"/>
      <c r="I290" s="57" t="s">
        <v>303</v>
      </c>
      <c r="J290" s="57"/>
      <c r="K290" s="43"/>
      <c r="L290" s="44"/>
      <c r="M290" s="57"/>
    </row>
    <row r="291" spans="1:14" s="4" customFormat="1" ht="19.5" customHeight="1" x14ac:dyDescent="0.2">
      <c r="A291" s="67"/>
      <c r="B291" s="69"/>
      <c r="C291" s="57">
        <v>549</v>
      </c>
      <c r="D291" s="57" t="s">
        <v>151</v>
      </c>
      <c r="E291" s="57" t="s">
        <v>304</v>
      </c>
      <c r="F291" s="57" t="s">
        <v>61</v>
      </c>
      <c r="G291" s="57">
        <v>1</v>
      </c>
      <c r="H291" s="45"/>
      <c r="J291" s="57" t="e">
        <f>CONCATENATE("INSERT INTO `medical_vacancies` (`id`, `keyOrganization`, `job`, `division`, `bet`, `measures`) VALUES (NULL, ","'",D291,"', '",#REF!,"', ","'",#REF!,"', ","'",#REF!,"', ","'",I293,"');")</f>
        <v>#REF!</v>
      </c>
      <c r="K291" s="43" t="s">
        <v>155</v>
      </c>
      <c r="L291" s="44" t="s">
        <v>156</v>
      </c>
      <c r="M291" s="57"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292" spans="1:14" s="4" customFormat="1" ht="19.5" customHeight="1" x14ac:dyDescent="0.2">
      <c r="A292" s="67"/>
      <c r="B292" s="69"/>
      <c r="C292" s="57">
        <v>550</v>
      </c>
      <c r="D292" s="57" t="s">
        <v>151</v>
      </c>
      <c r="E292" s="57" t="s">
        <v>329</v>
      </c>
      <c r="F292" s="57" t="s">
        <v>61</v>
      </c>
      <c r="G292" s="57">
        <v>1</v>
      </c>
      <c r="H292" s="45"/>
      <c r="I292" s="57"/>
      <c r="J292" s="57" t="e">
        <f>CONCATENATE("INSERT INTO `medical_vacancies` (`id`, `keyOrganization`, `job`, `division`, `bet`, `measures`) VALUES (NULL, ","'",D292,"', '",#REF!,"', ","'",#REF!,"', ","'",#REF!,"', ","'",I292,"');")</f>
        <v>#REF!</v>
      </c>
      <c r="K292" s="43" t="s">
        <v>155</v>
      </c>
      <c r="L292" s="44" t="s">
        <v>156</v>
      </c>
      <c r="M292" s="57"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293" spans="1:14" s="4" customFormat="1" ht="19.5" customHeight="1" x14ac:dyDescent="0.2">
      <c r="A293" s="67"/>
      <c r="B293" s="69"/>
      <c r="C293" s="57"/>
      <c r="D293" s="57"/>
      <c r="E293" s="57" t="s">
        <v>302</v>
      </c>
      <c r="F293" s="57" t="s">
        <v>61</v>
      </c>
      <c r="G293" s="57">
        <v>1</v>
      </c>
      <c r="H293" s="45"/>
      <c r="I293" s="57"/>
      <c r="J293" s="57"/>
      <c r="K293" s="43"/>
      <c r="L293" s="44"/>
      <c r="M293" s="57"/>
    </row>
    <row r="294" spans="1:14" s="4" customFormat="1" ht="36" customHeight="1" x14ac:dyDescent="0.2">
      <c r="A294" s="66">
        <v>43</v>
      </c>
      <c r="B294" s="68" t="s">
        <v>288</v>
      </c>
      <c r="C294" s="57"/>
      <c r="D294" s="57"/>
      <c r="E294" s="49" t="s">
        <v>330</v>
      </c>
      <c r="F294" s="49"/>
      <c r="G294" s="51">
        <v>2</v>
      </c>
      <c r="H294" s="52"/>
      <c r="I294" s="57"/>
      <c r="J294" s="57"/>
      <c r="K294" s="43"/>
      <c r="L294" s="44"/>
      <c r="M294" s="57"/>
    </row>
    <row r="295" spans="1:14" s="4" customFormat="1" ht="32.25" customHeight="1" x14ac:dyDescent="0.2">
      <c r="A295" s="67"/>
      <c r="B295" s="69"/>
      <c r="C295" s="57">
        <v>571</v>
      </c>
      <c r="D295" s="57" t="s">
        <v>152</v>
      </c>
      <c r="E295" s="49" t="s">
        <v>331</v>
      </c>
      <c r="F295" s="49"/>
      <c r="G295" s="49">
        <v>3</v>
      </c>
      <c r="H295" s="52"/>
      <c r="I295" s="57"/>
      <c r="J295" s="57" t="e">
        <f>CONCATENATE("INSERT INTO `medical_vacancies` (`id`, `keyOrganization`, `job`, `division`, `bet`, `measures`) VALUES (NULL, ","'",D295,"', '",#REF!,"', ","'",#REF!,"', ","'",#REF!,"', ","'",I295,"');")</f>
        <v>#REF!</v>
      </c>
      <c r="K295" s="43" t="s">
        <v>155</v>
      </c>
      <c r="L295" s="44" t="s">
        <v>156</v>
      </c>
      <c r="M295" s="57" t="str">
        <f t="shared" si="16"/>
        <v>&lt;div id='entry'&gt;&lt;/div&gt;
&lt;link rel='stylesheet' href='http://h90428dg.beget.tech/css/style_doctor.css'&gt;
&lt;script src='https://yastatic.net/s3/frontend/forms/_/embed.js'&gt;&lt;/script&gt;
&lt;script src='http://h90428dg.beget.tech/js/POST_Request.js'&gt;&lt;/script&gt;
&lt;script&gt;let data = display('lipetsk-med-college');&lt;/script&gt;</v>
      </c>
    </row>
    <row r="296" spans="1:14" s="4" customFormat="1" ht="53.25" customHeight="1" x14ac:dyDescent="0.2">
      <c r="A296" s="67"/>
      <c r="B296" s="69"/>
      <c r="C296" s="57"/>
      <c r="D296" s="57"/>
      <c r="E296" s="49" t="s">
        <v>332</v>
      </c>
      <c r="F296" s="49"/>
      <c r="G296" s="49">
        <v>2</v>
      </c>
      <c r="H296" s="52"/>
      <c r="I296" s="57"/>
      <c r="J296" s="57"/>
      <c r="K296" s="43"/>
      <c r="L296" s="44"/>
      <c r="M296" s="57"/>
    </row>
    <row r="297" spans="1:14" s="4" customFormat="1" ht="40.5" customHeight="1" x14ac:dyDescent="0.2">
      <c r="A297" s="67"/>
      <c r="B297" s="69"/>
      <c r="C297" s="57"/>
      <c r="D297" s="57"/>
      <c r="E297" s="49" t="s">
        <v>333</v>
      </c>
      <c r="F297" s="49"/>
      <c r="G297" s="49">
        <v>2</v>
      </c>
      <c r="H297" s="52"/>
      <c r="I297" s="57"/>
      <c r="J297" s="57"/>
      <c r="K297" s="43"/>
      <c r="L297" s="44"/>
      <c r="M297" s="57"/>
    </row>
    <row r="298" spans="1:14" s="4" customFormat="1" ht="55.5" customHeight="1" x14ac:dyDescent="0.2">
      <c r="A298" s="67"/>
      <c r="B298" s="69"/>
      <c r="C298" s="57"/>
      <c r="D298" s="57"/>
      <c r="E298" s="49" t="s">
        <v>340</v>
      </c>
      <c r="F298" s="49"/>
      <c r="G298" s="49">
        <v>4</v>
      </c>
      <c r="H298" s="52"/>
      <c r="I298" s="57"/>
      <c r="J298" s="57"/>
      <c r="K298" s="43"/>
      <c r="L298" s="44"/>
      <c r="M298" s="57"/>
    </row>
    <row r="299" spans="1:14" s="4" customFormat="1" ht="42.75" customHeight="1" x14ac:dyDescent="0.2">
      <c r="A299" s="67"/>
      <c r="B299" s="69"/>
      <c r="C299" s="57"/>
      <c r="D299" s="57"/>
      <c r="E299" s="51" t="s">
        <v>334</v>
      </c>
      <c r="F299" s="49"/>
      <c r="G299" s="49">
        <v>3</v>
      </c>
      <c r="H299" s="52"/>
      <c r="I299" s="57"/>
      <c r="J299" s="57"/>
      <c r="K299" s="43"/>
      <c r="L299" s="44"/>
      <c r="M299" s="57"/>
    </row>
    <row r="300" spans="1:14" s="4" customFormat="1" ht="67.5" customHeight="1" x14ac:dyDescent="0.2">
      <c r="A300" s="75">
        <v>44</v>
      </c>
      <c r="B300" s="75" t="s">
        <v>339</v>
      </c>
      <c r="C300" s="62"/>
      <c r="D300" s="62"/>
      <c r="E300" s="51" t="s">
        <v>352</v>
      </c>
      <c r="F300" s="10"/>
      <c r="G300" s="62">
        <v>2</v>
      </c>
      <c r="H300" s="45"/>
      <c r="I300" s="62"/>
      <c r="J300" s="57"/>
      <c r="K300" s="43"/>
      <c r="L300" s="44"/>
      <c r="M300" s="57"/>
    </row>
    <row r="301" spans="1:14" ht="19.5" customHeight="1" x14ac:dyDescent="0.25">
      <c r="B301" s="4"/>
      <c r="C301" s="4"/>
      <c r="D301" s="4"/>
      <c r="I301" s="4"/>
      <c r="J301" s="4"/>
      <c r="K301" s="4"/>
      <c r="L301" s="4"/>
      <c r="M301" s="4"/>
      <c r="N301" s="4"/>
    </row>
    <row r="302" spans="1:14" ht="19.5" customHeight="1" x14ac:dyDescent="0.25">
      <c r="B302" s="4"/>
      <c r="C302" s="4"/>
      <c r="D302" s="4"/>
      <c r="I302" s="4"/>
      <c r="J302" s="4"/>
      <c r="K302" s="4"/>
      <c r="L302" s="4"/>
      <c r="M302" s="4"/>
      <c r="N302" s="4"/>
    </row>
    <row r="303" spans="1:14" ht="19.5" customHeight="1" x14ac:dyDescent="0.25">
      <c r="B303" s="4"/>
      <c r="C303" s="4"/>
      <c r="D303" s="4"/>
      <c r="I303" s="4"/>
      <c r="J303" s="4"/>
      <c r="K303" s="4"/>
      <c r="L303" s="4"/>
      <c r="M303" s="4"/>
      <c r="N303" s="4"/>
    </row>
    <row r="304" spans="1:14" ht="19.5" customHeight="1" x14ac:dyDescent="0.25">
      <c r="B304" s="4"/>
      <c r="C304" s="4"/>
      <c r="D304" s="4"/>
      <c r="I304" s="4"/>
      <c r="J304" s="4"/>
      <c r="K304" s="4"/>
      <c r="L304" s="4"/>
      <c r="M304" s="4"/>
      <c r="N304" s="4"/>
    </row>
    <row r="305" spans="2:14" ht="19.5" customHeight="1" x14ac:dyDescent="0.25">
      <c r="B305" s="4"/>
      <c r="C305" s="4"/>
      <c r="D305" s="4"/>
      <c r="I305" s="4"/>
      <c r="J305" s="4"/>
      <c r="K305" s="4"/>
      <c r="L305" s="4"/>
      <c r="M305" s="4"/>
      <c r="N305" s="4"/>
    </row>
    <row r="306" spans="2:14" ht="19.5" customHeight="1" x14ac:dyDescent="0.25">
      <c r="B306" s="4"/>
      <c r="C306" s="4"/>
      <c r="D306" s="4"/>
      <c r="I306" s="4"/>
      <c r="J306" s="4"/>
      <c r="K306" s="4"/>
      <c r="L306" s="4"/>
      <c r="M306" s="4"/>
      <c r="N306" s="4"/>
    </row>
    <row r="307" spans="2:14" ht="19.5" customHeight="1" x14ac:dyDescent="0.25">
      <c r="B307" s="4"/>
      <c r="C307" s="4"/>
      <c r="D307" s="4"/>
      <c r="I307" s="4"/>
      <c r="J307" s="4"/>
      <c r="K307" s="4"/>
      <c r="L307" s="4"/>
      <c r="M307" s="4"/>
      <c r="N307" s="4"/>
    </row>
    <row r="308" spans="2:14" ht="19.5" customHeight="1" x14ac:dyDescent="0.25">
      <c r="B308" s="4"/>
      <c r="C308" s="4"/>
      <c r="D308" s="4"/>
      <c r="I308" s="4"/>
      <c r="J308" s="4"/>
      <c r="K308" s="4"/>
      <c r="L308" s="4"/>
      <c r="M308" s="4"/>
      <c r="N308" s="4"/>
    </row>
    <row r="309" spans="2:14" ht="19.5" customHeight="1" x14ac:dyDescent="0.25">
      <c r="B309" s="4"/>
      <c r="C309" s="4"/>
      <c r="D309" s="4"/>
      <c r="I309" s="4"/>
      <c r="J309" s="4"/>
      <c r="K309" s="4"/>
      <c r="L309" s="4"/>
      <c r="M309" s="4"/>
      <c r="N309" s="4"/>
    </row>
    <row r="310" spans="2:14" ht="19.5" customHeight="1" x14ac:dyDescent="0.25">
      <c r="B310" s="4"/>
      <c r="C310" s="4"/>
      <c r="D310" s="4"/>
      <c r="I310" s="4"/>
      <c r="J310" s="4"/>
      <c r="K310" s="4"/>
      <c r="L310" s="4"/>
      <c r="M310" s="4"/>
      <c r="N310" s="4"/>
    </row>
    <row r="311" spans="2:14" ht="19.5" customHeight="1" x14ac:dyDescent="0.25">
      <c r="B311" s="4"/>
      <c r="C311" s="4"/>
      <c r="D311" s="4"/>
      <c r="I311" s="4"/>
      <c r="J311" s="4"/>
      <c r="K311" s="4"/>
      <c r="L311" s="4"/>
      <c r="M311" s="4"/>
      <c r="N311" s="4"/>
    </row>
    <row r="312" spans="2:14" ht="19.5" customHeight="1" x14ac:dyDescent="0.25">
      <c r="B312" s="4"/>
      <c r="C312" s="4"/>
      <c r="D312" s="4"/>
      <c r="I312" s="4"/>
      <c r="J312" s="4"/>
      <c r="K312" s="4"/>
      <c r="L312" s="4"/>
      <c r="M312" s="4"/>
      <c r="N312" s="4"/>
    </row>
    <row r="313" spans="2:14" ht="19.5" customHeight="1" x14ac:dyDescent="0.25">
      <c r="B313" s="4"/>
      <c r="C313" s="4"/>
      <c r="D313" s="4"/>
      <c r="I313" s="4"/>
      <c r="J313" s="4"/>
      <c r="K313" s="4"/>
      <c r="L313" s="4"/>
      <c r="M313" s="4"/>
      <c r="N313" s="4"/>
    </row>
    <row r="314" spans="2:14" ht="19.5" customHeight="1" x14ac:dyDescent="0.25">
      <c r="B314" s="4"/>
      <c r="C314" s="4"/>
      <c r="D314" s="4"/>
      <c r="I314" s="4"/>
      <c r="J314" s="4"/>
      <c r="K314" s="4"/>
      <c r="L314" s="4"/>
      <c r="M314" s="4"/>
      <c r="N314" s="4"/>
    </row>
    <row r="315" spans="2:14" ht="19.5" customHeight="1" x14ac:dyDescent="0.25">
      <c r="B315" s="4"/>
      <c r="C315" s="4"/>
      <c r="D315" s="4"/>
      <c r="I315" s="4"/>
      <c r="J315" s="4"/>
      <c r="K315" s="4"/>
      <c r="L315" s="4"/>
      <c r="M315" s="4"/>
      <c r="N315" s="4"/>
    </row>
    <row r="316" spans="2:14" ht="19.5" customHeight="1" x14ac:dyDescent="0.25">
      <c r="B316" s="4"/>
      <c r="C316" s="4"/>
      <c r="D316" s="4"/>
      <c r="I316" s="4"/>
      <c r="J316" s="4"/>
      <c r="K316" s="4"/>
      <c r="L316" s="4"/>
      <c r="M316" s="4"/>
      <c r="N316" s="4"/>
    </row>
    <row r="317" spans="2:14" ht="19.5" customHeight="1" x14ac:dyDescent="0.25">
      <c r="B317" s="4"/>
      <c r="C317" s="4"/>
      <c r="D317" s="4"/>
      <c r="I317" s="4"/>
      <c r="J317" s="4"/>
      <c r="K317" s="4"/>
      <c r="L317" s="4"/>
      <c r="M317" s="4"/>
      <c r="N317" s="4"/>
    </row>
    <row r="318" spans="2:14" ht="19.5" customHeight="1" x14ac:dyDescent="0.25">
      <c r="B318" s="4"/>
      <c r="C318" s="4"/>
      <c r="D318" s="4"/>
      <c r="I318" s="4"/>
      <c r="J318" s="4"/>
      <c r="K318" s="4"/>
      <c r="L318" s="4"/>
      <c r="M318" s="4"/>
      <c r="N318" s="4"/>
    </row>
    <row r="319" spans="2:14" ht="19.5" customHeight="1" x14ac:dyDescent="0.25">
      <c r="B319" s="4"/>
      <c r="C319" s="4"/>
      <c r="D319" s="4"/>
      <c r="I319" s="4"/>
      <c r="J319" s="4"/>
      <c r="K319" s="4"/>
      <c r="L319" s="4"/>
      <c r="M319" s="4"/>
      <c r="N319" s="4"/>
    </row>
    <row r="320" spans="2:14" ht="19.5" customHeight="1" x14ac:dyDescent="0.25">
      <c r="B320" s="4"/>
      <c r="C320" s="4"/>
      <c r="D320" s="4"/>
      <c r="I320" s="4"/>
      <c r="J320" s="4"/>
      <c r="K320" s="4"/>
      <c r="L320" s="4"/>
      <c r="M320" s="4"/>
      <c r="N320" s="4"/>
    </row>
    <row r="321" spans="2:14" ht="19.5" customHeight="1" x14ac:dyDescent="0.25">
      <c r="B321" s="4"/>
      <c r="C321" s="4"/>
      <c r="D321" s="4"/>
      <c r="I321" s="4"/>
      <c r="J321" s="4"/>
      <c r="K321" s="4"/>
      <c r="L321" s="4"/>
      <c r="M321" s="4"/>
      <c r="N321" s="4"/>
    </row>
    <row r="322" spans="2:14" ht="19.5" customHeight="1" x14ac:dyDescent="0.25">
      <c r="B322" s="4"/>
      <c r="C322" s="4"/>
      <c r="D322" s="4"/>
      <c r="I322" s="4"/>
      <c r="J322" s="4"/>
      <c r="K322" s="4"/>
      <c r="L322" s="4"/>
      <c r="M322" s="4"/>
      <c r="N322" s="4"/>
    </row>
    <row r="323" spans="2:14" ht="19.5" customHeight="1" x14ac:dyDescent="0.25">
      <c r="B323" s="4"/>
      <c r="C323" s="4"/>
      <c r="D323" s="4"/>
      <c r="I323" s="4"/>
      <c r="J323" s="4"/>
      <c r="K323" s="4"/>
      <c r="L323" s="4"/>
      <c r="M323" s="4"/>
      <c r="N323" s="4"/>
    </row>
    <row r="324" spans="2:14" ht="19.5" customHeight="1" x14ac:dyDescent="0.25">
      <c r="B324" s="4"/>
      <c r="C324" s="4"/>
      <c r="D324" s="4"/>
      <c r="I324" s="4"/>
      <c r="J324" s="4"/>
      <c r="K324" s="4"/>
      <c r="L324" s="4"/>
      <c r="M324" s="4"/>
      <c r="N324" s="4"/>
    </row>
    <row r="325" spans="2:14" ht="19.5" customHeight="1" x14ac:dyDescent="0.25">
      <c r="B325" s="4"/>
      <c r="C325" s="4"/>
      <c r="D325" s="4"/>
      <c r="I325" s="4"/>
      <c r="J325" s="4"/>
      <c r="K325" s="4"/>
      <c r="L325" s="4"/>
      <c r="M325" s="4"/>
      <c r="N325" s="4"/>
    </row>
    <row r="326" spans="2:14" ht="19.5" customHeight="1" x14ac:dyDescent="0.25">
      <c r="B326" s="4"/>
      <c r="C326" s="4"/>
      <c r="D326" s="4"/>
      <c r="I326" s="4"/>
      <c r="J326" s="4"/>
      <c r="K326" s="4"/>
      <c r="L326" s="4"/>
      <c r="M326" s="4"/>
      <c r="N326" s="4"/>
    </row>
    <row r="327" spans="2:14" ht="19.5" customHeight="1" x14ac:dyDescent="0.25">
      <c r="B327" s="4"/>
      <c r="C327" s="4"/>
      <c r="D327" s="4"/>
      <c r="I327" s="4"/>
      <c r="J327" s="4"/>
      <c r="K327" s="4"/>
      <c r="L327" s="4"/>
      <c r="M327" s="4"/>
      <c r="N327" s="4"/>
    </row>
    <row r="328" spans="2:14" ht="19.5" customHeight="1" x14ac:dyDescent="0.25">
      <c r="B328" s="4"/>
      <c r="C328" s="4"/>
      <c r="D328" s="4"/>
      <c r="I328" s="4"/>
      <c r="J328" s="4"/>
      <c r="K328" s="4"/>
      <c r="L328" s="4"/>
      <c r="M328" s="4"/>
      <c r="N328" s="4"/>
    </row>
    <row r="329" spans="2:14" ht="19.5" customHeight="1" x14ac:dyDescent="0.25">
      <c r="B329" s="4"/>
      <c r="C329" s="4"/>
      <c r="D329" s="4"/>
      <c r="I329" s="4"/>
      <c r="J329" s="4"/>
      <c r="K329" s="4"/>
      <c r="L329" s="4"/>
      <c r="M329" s="4"/>
      <c r="N329" s="4"/>
    </row>
    <row r="330" spans="2:14" ht="19.5" customHeight="1" x14ac:dyDescent="0.25">
      <c r="B330" s="4"/>
      <c r="C330" s="4"/>
      <c r="D330" s="4"/>
      <c r="I330" s="4"/>
      <c r="J330" s="4"/>
      <c r="K330" s="4"/>
      <c r="L330" s="4"/>
      <c r="M330" s="4"/>
      <c r="N330" s="4"/>
    </row>
    <row r="331" spans="2:14" ht="19.5" customHeight="1" x14ac:dyDescent="0.25">
      <c r="B331" s="4"/>
      <c r="C331" s="4"/>
      <c r="D331" s="4"/>
      <c r="I331" s="4"/>
      <c r="J331" s="4"/>
      <c r="K331" s="4"/>
      <c r="L331" s="4"/>
      <c r="M331" s="4"/>
      <c r="N331" s="4"/>
    </row>
    <row r="332" spans="2:14" ht="19.5" customHeight="1" x14ac:dyDescent="0.25">
      <c r="B332" s="4"/>
      <c r="C332" s="4"/>
      <c r="D332" s="4"/>
      <c r="I332" s="4"/>
      <c r="J332" s="4"/>
      <c r="K332" s="4"/>
      <c r="L332" s="4"/>
      <c r="M332" s="4"/>
      <c r="N332" s="4"/>
    </row>
    <row r="333" spans="2:14" ht="19.5" customHeight="1" x14ac:dyDescent="0.25">
      <c r="B333" s="4"/>
      <c r="C333" s="4"/>
      <c r="D333" s="4"/>
      <c r="I333" s="4"/>
      <c r="J333" s="4"/>
      <c r="K333" s="4"/>
      <c r="L333" s="4"/>
      <c r="M333" s="4"/>
      <c r="N333" s="4"/>
    </row>
    <row r="334" spans="2:14" ht="19.5" customHeight="1" x14ac:dyDescent="0.25">
      <c r="B334" s="4"/>
      <c r="C334" s="4"/>
      <c r="D334" s="4"/>
      <c r="I334" s="4"/>
      <c r="J334" s="4"/>
      <c r="K334" s="4"/>
      <c r="L334" s="4"/>
      <c r="M334" s="4"/>
      <c r="N334" s="4"/>
    </row>
    <row r="335" spans="2:14" ht="19.5" customHeight="1" x14ac:dyDescent="0.25">
      <c r="B335" s="4"/>
      <c r="C335" s="4"/>
      <c r="D335" s="4"/>
      <c r="I335" s="4"/>
      <c r="J335" s="4"/>
      <c r="K335" s="4"/>
      <c r="L335" s="4"/>
      <c r="M335" s="4"/>
      <c r="N335" s="4"/>
    </row>
    <row r="336" spans="2:14" ht="19.5" customHeight="1" x14ac:dyDescent="0.25">
      <c r="B336" s="4"/>
      <c r="C336" s="4"/>
      <c r="D336" s="4"/>
      <c r="I336" s="4"/>
      <c r="J336" s="4"/>
      <c r="K336" s="4"/>
      <c r="L336" s="4"/>
      <c r="M336" s="4"/>
      <c r="N336" s="4"/>
    </row>
    <row r="337" spans="2:14" ht="19.5" customHeight="1" x14ac:dyDescent="0.25">
      <c r="B337" s="4"/>
      <c r="C337" s="4"/>
      <c r="D337" s="4"/>
      <c r="I337" s="4"/>
      <c r="J337" s="4"/>
      <c r="K337" s="4"/>
      <c r="L337" s="4"/>
      <c r="M337" s="4"/>
      <c r="N337" s="4"/>
    </row>
    <row r="338" spans="2:14" ht="19.5" customHeight="1" x14ac:dyDescent="0.25">
      <c r="B338" s="4"/>
      <c r="C338" s="4"/>
      <c r="D338" s="4"/>
      <c r="I338" s="4"/>
      <c r="J338" s="4"/>
      <c r="K338" s="4"/>
      <c r="L338" s="4"/>
      <c r="M338" s="4"/>
      <c r="N338" s="4"/>
    </row>
    <row r="339" spans="2:14" ht="19.5" customHeight="1" x14ac:dyDescent="0.25">
      <c r="B339" s="4"/>
      <c r="C339" s="4"/>
      <c r="D339" s="4"/>
      <c r="I339" s="4"/>
      <c r="J339" s="4"/>
      <c r="K339" s="4"/>
      <c r="L339" s="4"/>
      <c r="M339" s="4"/>
      <c r="N339" s="4"/>
    </row>
    <row r="340" spans="2:14" ht="19.5" customHeight="1" x14ac:dyDescent="0.25">
      <c r="B340" s="4"/>
      <c r="C340" s="4"/>
      <c r="D340" s="4"/>
      <c r="I340" s="4"/>
      <c r="J340" s="4"/>
      <c r="K340" s="4"/>
      <c r="L340" s="4"/>
      <c r="M340" s="4"/>
      <c r="N340" s="4"/>
    </row>
    <row r="341" spans="2:14" ht="19.5" customHeight="1" x14ac:dyDescent="0.25">
      <c r="B341" s="4"/>
      <c r="C341" s="4"/>
      <c r="D341" s="4"/>
      <c r="I341" s="4"/>
      <c r="J341" s="4"/>
      <c r="K341" s="4"/>
      <c r="L341" s="4"/>
      <c r="M341" s="4"/>
      <c r="N341" s="4"/>
    </row>
    <row r="342" spans="2:14" ht="19.5" customHeight="1" x14ac:dyDescent="0.25">
      <c r="B342" s="4"/>
      <c r="C342" s="4"/>
      <c r="D342" s="4"/>
      <c r="I342" s="4"/>
      <c r="J342" s="4"/>
      <c r="K342" s="4"/>
      <c r="L342" s="4"/>
      <c r="M342" s="4"/>
      <c r="N342" s="4"/>
    </row>
    <row r="343" spans="2:14" ht="19.5" customHeight="1" x14ac:dyDescent="0.25">
      <c r="B343" s="4"/>
      <c r="C343" s="4"/>
      <c r="D343" s="4"/>
      <c r="I343" s="4"/>
      <c r="J343" s="4"/>
      <c r="K343" s="4"/>
      <c r="L343" s="4"/>
      <c r="M343" s="4"/>
      <c r="N343" s="4"/>
    </row>
    <row r="344" spans="2:14" ht="19.5" customHeight="1" x14ac:dyDescent="0.25">
      <c r="B344" s="4"/>
      <c r="C344" s="4"/>
      <c r="D344" s="4"/>
      <c r="I344" s="4"/>
      <c r="J344" s="4"/>
      <c r="K344" s="4"/>
      <c r="L344" s="4"/>
      <c r="M344" s="4"/>
      <c r="N344" s="4"/>
    </row>
    <row r="345" spans="2:14" ht="19.5" customHeight="1" x14ac:dyDescent="0.25">
      <c r="B345" s="4"/>
      <c r="C345" s="4"/>
      <c r="D345" s="4"/>
      <c r="I345" s="4"/>
      <c r="J345" s="4"/>
      <c r="K345" s="4"/>
      <c r="L345" s="4"/>
      <c r="M345" s="4"/>
      <c r="N345" s="4"/>
    </row>
    <row r="346" spans="2:14" ht="19.5" customHeight="1" x14ac:dyDescent="0.25">
      <c r="B346" s="4"/>
      <c r="C346" s="4"/>
      <c r="D346" s="4"/>
      <c r="I346" s="4"/>
      <c r="J346" s="4"/>
      <c r="K346" s="4"/>
      <c r="L346" s="4"/>
      <c r="M346" s="4"/>
      <c r="N346" s="4"/>
    </row>
    <row r="347" spans="2:14" ht="19.5" customHeight="1" x14ac:dyDescent="0.25">
      <c r="B347" s="4"/>
      <c r="C347" s="4"/>
      <c r="D347" s="4"/>
      <c r="I347" s="4"/>
      <c r="J347" s="4"/>
      <c r="K347" s="4"/>
      <c r="L347" s="4"/>
      <c r="M347" s="4"/>
      <c r="N347" s="4"/>
    </row>
    <row r="348" spans="2:14" ht="19.5" customHeight="1" x14ac:dyDescent="0.25">
      <c r="B348" s="4"/>
      <c r="C348" s="4"/>
      <c r="D348" s="4"/>
      <c r="I348" s="4"/>
      <c r="J348" s="4"/>
      <c r="K348" s="4"/>
      <c r="L348" s="4"/>
      <c r="M348" s="4"/>
      <c r="N348" s="4"/>
    </row>
    <row r="349" spans="2:14" ht="19.5" customHeight="1" x14ac:dyDescent="0.25">
      <c r="B349" s="4"/>
      <c r="C349" s="4"/>
      <c r="D349" s="4"/>
      <c r="I349" s="4"/>
      <c r="J349" s="4"/>
      <c r="K349" s="4"/>
      <c r="L349" s="4"/>
      <c r="M349" s="4"/>
      <c r="N349" s="4"/>
    </row>
    <row r="350" spans="2:14" ht="19.5" customHeight="1" x14ac:dyDescent="0.25">
      <c r="B350" s="4"/>
      <c r="C350" s="4"/>
      <c r="D350" s="4"/>
      <c r="I350" s="4"/>
      <c r="J350" s="4"/>
      <c r="K350" s="4"/>
      <c r="L350" s="4"/>
      <c r="M350" s="4"/>
      <c r="N350" s="4"/>
    </row>
    <row r="351" spans="2:14" ht="19.5" customHeight="1" x14ac:dyDescent="0.25">
      <c r="B351" s="4"/>
      <c r="C351" s="4"/>
      <c r="D351" s="4"/>
      <c r="I351" s="4"/>
      <c r="J351" s="4"/>
      <c r="K351" s="4"/>
      <c r="L351" s="4"/>
      <c r="M351" s="4"/>
      <c r="N351" s="4"/>
    </row>
    <row r="352" spans="2:14" ht="19.5" customHeight="1" x14ac:dyDescent="0.25">
      <c r="B352" s="4"/>
      <c r="C352" s="4"/>
      <c r="D352" s="4"/>
      <c r="I352" s="4"/>
      <c r="J352" s="4"/>
      <c r="K352" s="4"/>
      <c r="L352" s="4"/>
      <c r="M352" s="4"/>
      <c r="N352" s="4"/>
    </row>
    <row r="353" spans="2:14" ht="19.5" customHeight="1" x14ac:dyDescent="0.25">
      <c r="B353" s="4"/>
      <c r="C353" s="4"/>
      <c r="D353" s="4"/>
      <c r="I353" s="4"/>
      <c r="J353" s="4"/>
      <c r="K353" s="4"/>
      <c r="L353" s="4"/>
      <c r="M353" s="4"/>
      <c r="N353" s="4"/>
    </row>
    <row r="354" spans="2:14" ht="19.5" customHeight="1" x14ac:dyDescent="0.25">
      <c r="B354" s="4"/>
      <c r="C354" s="4"/>
      <c r="D354" s="4"/>
      <c r="I354" s="4"/>
      <c r="J354" s="4"/>
      <c r="K354" s="4"/>
      <c r="L354" s="4"/>
      <c r="M354" s="4"/>
      <c r="N354" s="4"/>
    </row>
    <row r="355" spans="2:14" ht="19.5" customHeight="1" x14ac:dyDescent="0.25">
      <c r="B355" s="4"/>
      <c r="C355" s="4"/>
      <c r="D355" s="4"/>
      <c r="I355" s="4"/>
      <c r="J355" s="4"/>
      <c r="K355" s="4"/>
      <c r="L355" s="4"/>
      <c r="M355" s="4"/>
      <c r="N355" s="4"/>
    </row>
    <row r="356" spans="2:14" ht="19.5" customHeight="1" x14ac:dyDescent="0.25">
      <c r="B356" s="4"/>
      <c r="C356" s="4"/>
      <c r="D356" s="4"/>
      <c r="I356" s="4"/>
      <c r="J356" s="4"/>
      <c r="K356" s="4"/>
      <c r="L356" s="4"/>
      <c r="M356" s="4"/>
      <c r="N356" s="4"/>
    </row>
    <row r="357" spans="2:14" ht="19.5" customHeight="1" x14ac:dyDescent="0.25">
      <c r="B357" s="4"/>
      <c r="C357" s="4"/>
      <c r="D357" s="4"/>
      <c r="I357" s="4"/>
      <c r="J357" s="4"/>
      <c r="K357" s="4"/>
      <c r="L357" s="4"/>
      <c r="M357" s="4"/>
      <c r="N357" s="4"/>
    </row>
    <row r="358" spans="2:14" ht="19.5" customHeight="1" x14ac:dyDescent="0.25">
      <c r="B358" s="4"/>
      <c r="C358" s="4"/>
      <c r="D358" s="4"/>
      <c r="I358" s="4"/>
      <c r="J358" s="4"/>
      <c r="K358" s="4"/>
      <c r="L358" s="4"/>
      <c r="M358" s="4"/>
      <c r="N358" s="4"/>
    </row>
    <row r="359" spans="2:14" ht="19.5" customHeight="1" x14ac:dyDescent="0.25">
      <c r="B359" s="4"/>
      <c r="C359" s="4"/>
      <c r="D359" s="4"/>
      <c r="I359" s="4"/>
      <c r="J359" s="4"/>
      <c r="K359" s="4"/>
      <c r="L359" s="4"/>
      <c r="M359" s="4"/>
      <c r="N359" s="4"/>
    </row>
    <row r="360" spans="2:14" ht="19.5" customHeight="1" x14ac:dyDescent="0.25">
      <c r="B360" s="4"/>
      <c r="C360" s="4"/>
      <c r="D360" s="4"/>
      <c r="I360" s="4"/>
      <c r="J360" s="4"/>
      <c r="K360" s="4"/>
      <c r="L360" s="4"/>
      <c r="M360" s="4"/>
      <c r="N360" s="4"/>
    </row>
    <row r="361" spans="2:14" ht="19.5" customHeight="1" x14ac:dyDescent="0.25">
      <c r="B361" s="4"/>
      <c r="C361" s="4"/>
      <c r="D361" s="4"/>
      <c r="I361" s="4"/>
      <c r="J361" s="4"/>
      <c r="K361" s="4"/>
      <c r="L361" s="4"/>
      <c r="M361" s="4"/>
      <c r="N361" s="4"/>
    </row>
    <row r="362" spans="2:14" ht="19.5" customHeight="1" x14ac:dyDescent="0.25">
      <c r="B362" s="4"/>
      <c r="C362" s="4"/>
      <c r="D362" s="4"/>
      <c r="I362" s="4"/>
      <c r="J362" s="4"/>
      <c r="K362" s="4"/>
      <c r="L362" s="4"/>
      <c r="M362" s="4"/>
      <c r="N362" s="4"/>
    </row>
    <row r="363" spans="2:14" ht="19.5" customHeight="1" x14ac:dyDescent="0.25">
      <c r="B363" s="4"/>
      <c r="C363" s="4"/>
      <c r="D363" s="4"/>
      <c r="I363" s="4"/>
      <c r="J363" s="4"/>
      <c r="K363" s="4"/>
      <c r="L363" s="4"/>
      <c r="M363" s="4"/>
      <c r="N363" s="4"/>
    </row>
    <row r="364" spans="2:14" ht="19.5" customHeight="1" x14ac:dyDescent="0.25">
      <c r="B364" s="4"/>
      <c r="C364" s="4"/>
      <c r="D364" s="4"/>
      <c r="I364" s="4"/>
      <c r="J364" s="4"/>
      <c r="K364" s="4"/>
      <c r="L364" s="4"/>
      <c r="M364" s="4"/>
      <c r="N364" s="4"/>
    </row>
    <row r="365" spans="2:14" ht="19.5" customHeight="1" x14ac:dyDescent="0.25">
      <c r="B365" s="4"/>
      <c r="C365" s="4"/>
      <c r="D365" s="4"/>
      <c r="I365" s="4"/>
      <c r="J365" s="4"/>
      <c r="K365" s="4"/>
      <c r="L365" s="4"/>
      <c r="M365" s="4"/>
      <c r="N365" s="4"/>
    </row>
    <row r="366" spans="2:14" ht="19.5" customHeight="1" x14ac:dyDescent="0.25">
      <c r="B366" s="4"/>
      <c r="C366" s="4"/>
      <c r="D366" s="4"/>
      <c r="I366" s="4"/>
      <c r="J366" s="4"/>
      <c r="K366" s="4"/>
      <c r="L366" s="4"/>
      <c r="M366" s="4"/>
      <c r="N366" s="4"/>
    </row>
    <row r="367" spans="2:14" ht="19.5" customHeight="1" x14ac:dyDescent="0.25">
      <c r="B367" s="4"/>
      <c r="C367" s="4"/>
      <c r="D367" s="4"/>
      <c r="I367" s="4"/>
      <c r="J367" s="4"/>
      <c r="K367" s="4"/>
      <c r="L367" s="4"/>
      <c r="M367" s="4"/>
      <c r="N367" s="4"/>
    </row>
    <row r="368" spans="2:14" ht="19.5" customHeight="1" x14ac:dyDescent="0.25">
      <c r="B368" s="4"/>
      <c r="C368" s="4"/>
      <c r="D368" s="4"/>
      <c r="I368" s="4"/>
      <c r="J368" s="2"/>
      <c r="K368" s="2"/>
      <c r="M368" s="2"/>
    </row>
    <row r="369" spans="2:13" ht="19.5" customHeight="1" x14ac:dyDescent="0.25">
      <c r="B369" s="4"/>
      <c r="C369" s="4"/>
      <c r="D369" s="4"/>
      <c r="I369" s="4"/>
      <c r="J369" s="2"/>
      <c r="K369" s="2"/>
      <c r="M369" s="2"/>
    </row>
    <row r="370" spans="2:13" ht="19.5" customHeight="1" x14ac:dyDescent="0.25">
      <c r="B370" s="4"/>
      <c r="C370" s="4"/>
      <c r="D370" s="4"/>
      <c r="I370" s="4"/>
      <c r="J370" s="2"/>
      <c r="K370" s="2"/>
      <c r="M370" s="2"/>
    </row>
    <row r="371" spans="2:13" ht="19.5" customHeight="1" x14ac:dyDescent="0.25">
      <c r="B371" s="4"/>
      <c r="C371" s="4"/>
      <c r="D371" s="4"/>
      <c r="I371" s="4"/>
      <c r="J371" s="2"/>
      <c r="K371" s="2"/>
      <c r="M371" s="2"/>
    </row>
    <row r="372" spans="2:13" ht="19.5" customHeight="1" x14ac:dyDescent="0.25">
      <c r="B372" s="4"/>
      <c r="C372" s="4"/>
      <c r="D372" s="4"/>
      <c r="I372" s="4"/>
      <c r="J372" s="2"/>
      <c r="K372" s="2"/>
      <c r="M372" s="2"/>
    </row>
    <row r="373" spans="2:13" ht="19.5" customHeight="1" x14ac:dyDescent="0.25">
      <c r="B373" s="4"/>
      <c r="C373" s="4"/>
      <c r="D373" s="4"/>
      <c r="I373" s="4"/>
      <c r="J373" s="2"/>
      <c r="K373" s="2"/>
      <c r="M373" s="2"/>
    </row>
    <row r="374" spans="2:13" ht="19.5" customHeight="1" x14ac:dyDescent="0.25">
      <c r="B374" s="4"/>
      <c r="C374" s="4"/>
      <c r="D374" s="4"/>
      <c r="I374" s="4"/>
      <c r="J374" s="2"/>
      <c r="K374" s="2"/>
      <c r="M374" s="2"/>
    </row>
    <row r="375" spans="2:13" ht="19.5" customHeight="1" x14ac:dyDescent="0.25">
      <c r="B375" s="4"/>
      <c r="C375" s="4"/>
      <c r="D375" s="4"/>
      <c r="I375" s="4"/>
      <c r="J375" s="2"/>
      <c r="K375" s="2"/>
      <c r="M375" s="2"/>
    </row>
    <row r="376" spans="2:13" ht="19.5" customHeight="1" x14ac:dyDescent="0.25">
      <c r="B376" s="4"/>
      <c r="C376" s="4"/>
      <c r="D376" s="4"/>
      <c r="I376" s="4"/>
      <c r="J376" s="2"/>
      <c r="K376" s="2"/>
      <c r="M376" s="2"/>
    </row>
    <row r="377" spans="2:13" ht="19.5" customHeight="1" x14ac:dyDescent="0.25">
      <c r="B377" s="4"/>
      <c r="C377" s="4"/>
      <c r="D377" s="4"/>
      <c r="I377" s="4"/>
      <c r="J377" s="2"/>
      <c r="K377" s="2"/>
      <c r="M377" s="2"/>
    </row>
    <row r="378" spans="2:13" ht="19.5" customHeight="1" x14ac:dyDescent="0.25">
      <c r="B378" s="4"/>
      <c r="C378" s="4"/>
      <c r="D378" s="4"/>
      <c r="I378" s="4"/>
      <c r="J378" s="2"/>
      <c r="K378" s="2"/>
      <c r="M378" s="2"/>
    </row>
    <row r="379" spans="2:13" ht="19.5" customHeight="1" x14ac:dyDescent="0.25">
      <c r="B379" s="4"/>
      <c r="C379" s="4"/>
      <c r="D379" s="4"/>
      <c r="I379" s="4"/>
      <c r="J379" s="2"/>
      <c r="K379" s="2"/>
      <c r="M379" s="2"/>
    </row>
    <row r="380" spans="2:13" ht="19.5" customHeight="1" x14ac:dyDescent="0.25">
      <c r="B380" s="4"/>
      <c r="C380" s="4"/>
      <c r="D380" s="4"/>
      <c r="I380" s="4"/>
      <c r="J380" s="2"/>
      <c r="K380" s="2"/>
      <c r="M380" s="2"/>
    </row>
    <row r="381" spans="2:13" ht="19.5" customHeight="1" x14ac:dyDescent="0.25">
      <c r="B381" s="4"/>
      <c r="C381" s="4"/>
      <c r="D381" s="4"/>
      <c r="I381" s="4"/>
      <c r="J381" s="2"/>
      <c r="K381" s="2"/>
      <c r="M381" s="2"/>
    </row>
    <row r="382" spans="2:13" ht="19.5" customHeight="1" x14ac:dyDescent="0.25">
      <c r="B382" s="4"/>
      <c r="C382" s="4"/>
      <c r="D382" s="4"/>
      <c r="I382" s="4"/>
      <c r="J382" s="2"/>
      <c r="K382" s="2"/>
      <c r="M382" s="2"/>
    </row>
    <row r="383" spans="2:13" ht="19.5" customHeight="1" x14ac:dyDescent="0.25">
      <c r="B383" s="4"/>
      <c r="C383" s="4"/>
      <c r="D383" s="4"/>
      <c r="I383" s="4"/>
      <c r="J383" s="2"/>
      <c r="K383" s="2"/>
      <c r="M383" s="2"/>
    </row>
    <row r="384" spans="2:13" ht="19.5" customHeight="1" x14ac:dyDescent="0.25">
      <c r="B384" s="4"/>
      <c r="C384" s="4"/>
      <c r="D384" s="4"/>
      <c r="I384" s="4"/>
      <c r="J384" s="2"/>
      <c r="K384" s="2"/>
      <c r="M384" s="2"/>
    </row>
    <row r="385" spans="2:13" ht="19.5" customHeight="1" x14ac:dyDescent="0.25">
      <c r="B385" s="4"/>
      <c r="C385" s="4"/>
      <c r="D385" s="4"/>
      <c r="I385" s="4"/>
      <c r="J385" s="2"/>
      <c r="K385" s="2"/>
      <c r="M385" s="2"/>
    </row>
    <row r="386" spans="2:13" ht="19.5" customHeight="1" x14ac:dyDescent="0.25">
      <c r="B386" s="4"/>
      <c r="C386" s="4"/>
      <c r="D386" s="4"/>
      <c r="I386" s="4"/>
      <c r="J386" s="2"/>
      <c r="K386" s="2"/>
      <c r="M386" s="2"/>
    </row>
    <row r="387" spans="2:13" ht="19.5" customHeight="1" x14ac:dyDescent="0.25">
      <c r="B387" s="4"/>
      <c r="C387" s="4"/>
      <c r="D387" s="4"/>
      <c r="I387" s="4"/>
      <c r="J387" s="2"/>
      <c r="K387" s="2"/>
      <c r="M387" s="2"/>
    </row>
    <row r="388" spans="2:13" ht="19.5" customHeight="1" x14ac:dyDescent="0.25">
      <c r="B388" s="4"/>
      <c r="C388" s="4"/>
      <c r="D388" s="4"/>
      <c r="I388" s="4"/>
      <c r="J388" s="2"/>
      <c r="K388" s="2"/>
      <c r="M388" s="2"/>
    </row>
    <row r="389" spans="2:13" ht="19.5" customHeight="1" x14ac:dyDescent="0.25">
      <c r="B389" s="4"/>
      <c r="C389" s="4"/>
      <c r="D389" s="4"/>
      <c r="I389" s="4"/>
      <c r="J389" s="2"/>
      <c r="K389" s="2"/>
      <c r="M389" s="2"/>
    </row>
    <row r="390" spans="2:13" ht="19.5" customHeight="1" x14ac:dyDescent="0.25">
      <c r="B390" s="4"/>
      <c r="C390" s="4"/>
      <c r="D390" s="4"/>
      <c r="I390" s="4"/>
      <c r="J390" s="2"/>
      <c r="K390" s="2"/>
      <c r="M390" s="2"/>
    </row>
    <row r="391" spans="2:13" ht="19.5" customHeight="1" x14ac:dyDescent="0.25">
      <c r="B391" s="4"/>
      <c r="C391" s="4"/>
      <c r="D391" s="4"/>
      <c r="I391" s="4"/>
      <c r="J391" s="2"/>
      <c r="K391" s="2"/>
      <c r="M391" s="2"/>
    </row>
    <row r="392" spans="2:13" ht="19.5" customHeight="1" x14ac:dyDescent="0.25">
      <c r="B392" s="4"/>
      <c r="C392" s="4"/>
      <c r="D392" s="4"/>
      <c r="I392" s="4"/>
      <c r="J392" s="2"/>
      <c r="K392" s="2"/>
      <c r="M392" s="2"/>
    </row>
    <row r="393" spans="2:13" ht="19.5" customHeight="1" x14ac:dyDescent="0.25">
      <c r="B393" s="4"/>
      <c r="C393" s="4"/>
      <c r="D393" s="4"/>
      <c r="I393" s="4"/>
      <c r="J393" s="2"/>
      <c r="K393" s="2"/>
      <c r="M393" s="2"/>
    </row>
    <row r="394" spans="2:13" ht="19.5" customHeight="1" x14ac:dyDescent="0.25">
      <c r="B394" s="4"/>
      <c r="C394" s="4"/>
      <c r="D394" s="4"/>
      <c r="I394" s="4"/>
      <c r="J394" s="2"/>
      <c r="K394" s="2"/>
      <c r="M394" s="2"/>
    </row>
    <row r="395" spans="2:13" ht="19.5" customHeight="1" x14ac:dyDescent="0.25">
      <c r="B395" s="4"/>
      <c r="C395" s="4"/>
      <c r="D395" s="4"/>
      <c r="I395" s="4"/>
      <c r="J395" s="2"/>
      <c r="K395" s="2"/>
      <c r="M395" s="2"/>
    </row>
  </sheetData>
  <autoFilter ref="A2:P300"/>
  <mergeCells count="77">
    <mergeCell ref="B261:B264"/>
    <mergeCell ref="A261:A264"/>
    <mergeCell ref="B265:B271"/>
    <mergeCell ref="A265:A271"/>
    <mergeCell ref="A276:A279"/>
    <mergeCell ref="B276:B279"/>
    <mergeCell ref="B280:B282"/>
    <mergeCell ref="A280:A282"/>
    <mergeCell ref="B272:B274"/>
    <mergeCell ref="A272:A274"/>
    <mergeCell ref="B245:B256"/>
    <mergeCell ref="A245:A256"/>
    <mergeCell ref="B257:B260"/>
    <mergeCell ref="A257:A260"/>
    <mergeCell ref="B227:B239"/>
    <mergeCell ref="A227:A239"/>
    <mergeCell ref="B240:B244"/>
    <mergeCell ref="A240:A244"/>
    <mergeCell ref="B216:B226"/>
    <mergeCell ref="A216:A226"/>
    <mergeCell ref="B196:B207"/>
    <mergeCell ref="A196:A207"/>
    <mergeCell ref="B208:B211"/>
    <mergeCell ref="A208:A211"/>
    <mergeCell ref="B184:B195"/>
    <mergeCell ref="A184:A195"/>
    <mergeCell ref="A105:A108"/>
    <mergeCell ref="A102:A104"/>
    <mergeCell ref="A65:A78"/>
    <mergeCell ref="B65:B78"/>
    <mergeCell ref="A79:A87"/>
    <mergeCell ref="B79:B87"/>
    <mergeCell ref="B105:B108"/>
    <mergeCell ref="B21:B56"/>
    <mergeCell ref="B57:B64"/>
    <mergeCell ref="A1:I1"/>
    <mergeCell ref="B3:B12"/>
    <mergeCell ref="A57:A64"/>
    <mergeCell ref="A3:A12"/>
    <mergeCell ref="B13:B20"/>
    <mergeCell ref="A13:A20"/>
    <mergeCell ref="A21:A56"/>
    <mergeCell ref="B90:B91"/>
    <mergeCell ref="A90:A91"/>
    <mergeCell ref="A140:A143"/>
    <mergeCell ref="A116:A121"/>
    <mergeCell ref="B122:B131"/>
    <mergeCell ref="A122:A131"/>
    <mergeCell ref="B140:B143"/>
    <mergeCell ref="A132:A139"/>
    <mergeCell ref="B132:B139"/>
    <mergeCell ref="B92:B101"/>
    <mergeCell ref="A92:A101"/>
    <mergeCell ref="B102:B104"/>
    <mergeCell ref="A109:A115"/>
    <mergeCell ref="B109:B115"/>
    <mergeCell ref="B116:B121"/>
    <mergeCell ref="A286:A289"/>
    <mergeCell ref="B286:B289"/>
    <mergeCell ref="A290:A293"/>
    <mergeCell ref="B290:B293"/>
    <mergeCell ref="A294:A299"/>
    <mergeCell ref="B294:B299"/>
    <mergeCell ref="B144:B149"/>
    <mergeCell ref="B163:B175"/>
    <mergeCell ref="A163:A175"/>
    <mergeCell ref="B150:B154"/>
    <mergeCell ref="A150:A154"/>
    <mergeCell ref="B155:B156"/>
    <mergeCell ref="A155:A156"/>
    <mergeCell ref="A144:A149"/>
    <mergeCell ref="A157:A162"/>
    <mergeCell ref="B157:B162"/>
    <mergeCell ref="B212:B215"/>
    <mergeCell ref="A212:A215"/>
    <mergeCell ref="B176:B183"/>
    <mergeCell ref="A176:A183"/>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164</v>
      </c>
    </row>
    <row r="4" spans="1:13" ht="94.5" x14ac:dyDescent="0.25">
      <c r="A4" s="8" t="s">
        <v>165</v>
      </c>
      <c r="B4" s="9" t="s">
        <v>166</v>
      </c>
      <c r="C4" s="9" t="s">
        <v>167</v>
      </c>
      <c r="D4" s="10" t="s">
        <v>168</v>
      </c>
      <c r="E4" s="9" t="s">
        <v>169</v>
      </c>
      <c r="F4" s="9" t="s">
        <v>170</v>
      </c>
      <c r="G4" s="9" t="s">
        <v>171</v>
      </c>
      <c r="H4" s="9" t="s">
        <v>172</v>
      </c>
      <c r="I4" s="9" t="s">
        <v>173</v>
      </c>
      <c r="J4" s="11" t="s">
        <v>174</v>
      </c>
      <c r="K4" s="12"/>
      <c r="L4" s="11" t="s">
        <v>175</v>
      </c>
      <c r="M4" s="12"/>
    </row>
    <row r="5" spans="1:13" x14ac:dyDescent="0.25">
      <c r="A5" s="13" t="s">
        <v>176</v>
      </c>
      <c r="B5" s="14"/>
      <c r="C5" s="14"/>
      <c r="D5" s="15">
        <v>10</v>
      </c>
      <c r="E5" s="14">
        <v>5</v>
      </c>
      <c r="F5" s="14">
        <v>10</v>
      </c>
      <c r="G5" s="14">
        <v>150</v>
      </c>
      <c r="H5" s="14"/>
      <c r="I5" s="14"/>
      <c r="J5" s="14"/>
      <c r="K5" s="16"/>
      <c r="L5" s="16"/>
      <c r="M5" s="16"/>
    </row>
    <row r="6" spans="1:13" ht="15.75" x14ac:dyDescent="0.25">
      <c r="A6" s="17" t="s">
        <v>177</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178</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179</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180</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181</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182</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183</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184</v>
      </c>
      <c r="B13" s="22"/>
      <c r="C13" s="22"/>
      <c r="D13" s="23"/>
      <c r="E13" s="22"/>
      <c r="F13" s="22"/>
      <c r="G13" s="22"/>
      <c r="H13" s="22"/>
      <c r="I13" s="22"/>
      <c r="J13" s="24"/>
      <c r="L13" s="21"/>
    </row>
    <row r="14" spans="1:13" ht="15.75" x14ac:dyDescent="0.25">
      <c r="A14" s="17" t="s">
        <v>183</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185</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186</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177</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187</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188</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189</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182</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190</v>
      </c>
      <c r="B22" s="18"/>
      <c r="C22" s="22"/>
      <c r="D22" s="23"/>
      <c r="E22" s="22"/>
      <c r="F22" s="22"/>
      <c r="G22" s="22"/>
      <c r="H22" s="22"/>
      <c r="I22" s="22"/>
      <c r="J22" s="24"/>
      <c r="L22" s="21"/>
    </row>
    <row r="23" spans="1:12" ht="25.5" x14ac:dyDescent="0.25">
      <c r="A23" s="17" t="s">
        <v>191</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192</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193</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194</v>
      </c>
      <c r="B26" s="18"/>
      <c r="C26" s="22"/>
      <c r="D26" s="23"/>
      <c r="E26" s="22"/>
      <c r="F26" s="22"/>
      <c r="G26" s="22"/>
      <c r="H26" s="22"/>
      <c r="I26" s="22"/>
      <c r="J26" s="24"/>
      <c r="L26" s="21">
        <f t="shared" si="6"/>
        <v>0</v>
      </c>
    </row>
    <row r="27" spans="1:12" ht="15.75" x14ac:dyDescent="0.25">
      <c r="A27" s="25" t="s">
        <v>195</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196</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197</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198</v>
      </c>
      <c r="B30" s="22"/>
      <c r="C30" s="18"/>
      <c r="D30" s="19"/>
      <c r="E30" s="18"/>
      <c r="F30" s="18"/>
      <c r="G30" s="18"/>
      <c r="H30" s="18"/>
      <c r="I30" s="18"/>
      <c r="J30" s="20"/>
      <c r="L30" s="21">
        <f t="shared" si="6"/>
        <v>0</v>
      </c>
    </row>
    <row r="31" spans="1:12" ht="15.75" x14ac:dyDescent="0.25">
      <c r="A31" s="25" t="s">
        <v>199</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200</v>
      </c>
      <c r="L31" s="21">
        <f t="shared" si="6"/>
        <v>61.115300000000005</v>
      </c>
    </row>
    <row r="32" spans="1:12" ht="15.75" x14ac:dyDescent="0.25">
      <c r="A32" s="25" t="s">
        <v>195</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188</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188</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201</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202</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203</v>
      </c>
      <c r="L36" s="21">
        <f t="shared" si="6"/>
        <v>47.642600000000002</v>
      </c>
    </row>
    <row r="37" spans="1:12" ht="15.75" x14ac:dyDescent="0.25">
      <c r="A37" s="17" t="s">
        <v>204</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205</v>
      </c>
      <c r="L37" s="21">
        <f t="shared" si="6"/>
        <v>49.440400000000004</v>
      </c>
    </row>
    <row r="38" spans="1:12" ht="15.75" x14ac:dyDescent="0.25">
      <c r="A38" s="17" t="s">
        <v>206</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203</v>
      </c>
      <c r="L38" s="21">
        <f t="shared" si="6"/>
        <v>47.642600000000002</v>
      </c>
    </row>
    <row r="39" spans="1:12" ht="15.75" x14ac:dyDescent="0.25">
      <c r="A39" s="17" t="s">
        <v>186</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181</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207</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208</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209</v>
      </c>
      <c r="L42" s="21">
        <f t="shared" si="6"/>
        <v>47.642600000000002</v>
      </c>
    </row>
    <row r="43" spans="1:12" ht="15.75" x14ac:dyDescent="0.25">
      <c r="A43" s="26" t="s">
        <v>210</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211</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212</v>
      </c>
      <c r="B45" s="18"/>
      <c r="C45" s="18"/>
      <c r="D45" s="19"/>
      <c r="E45" s="18"/>
      <c r="F45" s="18"/>
      <c r="G45" s="18"/>
      <c r="H45" s="18"/>
      <c r="I45" s="18"/>
      <c r="J45" s="20"/>
      <c r="L45" s="21"/>
    </row>
    <row r="46" spans="1:12" ht="15.75" x14ac:dyDescent="0.25">
      <c r="A46" s="25" t="s">
        <v>195</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188</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181</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213</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177</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214</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186</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215</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216</v>
      </c>
      <c r="B54" s="18"/>
      <c r="C54" s="18"/>
      <c r="D54" s="19"/>
      <c r="E54" s="18"/>
      <c r="F54" s="18"/>
      <c r="G54" s="18"/>
      <c r="H54" s="18"/>
      <c r="I54" s="18"/>
      <c r="J54" s="20"/>
      <c r="L54" s="21"/>
    </row>
    <row r="55" spans="1:12" ht="15.75" x14ac:dyDescent="0.25">
      <c r="A55" s="25" t="s">
        <v>217</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218</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219</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189</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185</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220</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221</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207</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222</v>
      </c>
      <c r="B63" s="18"/>
      <c r="C63" s="18"/>
      <c r="D63" s="19"/>
      <c r="E63" s="18"/>
      <c r="F63" s="18"/>
      <c r="G63" s="18"/>
      <c r="H63" s="18"/>
      <c r="I63" s="18"/>
      <c r="J63" s="20"/>
      <c r="L63" s="21"/>
    </row>
    <row r="64" spans="1:12" ht="25.5" x14ac:dyDescent="0.25">
      <c r="A64" s="17" t="s">
        <v>191</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223</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224</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225</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195</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188</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226</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215</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227</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208</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228</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229</v>
      </c>
      <c r="B75" s="18"/>
      <c r="C75" s="22"/>
      <c r="D75" s="23"/>
      <c r="E75" s="22"/>
      <c r="F75" s="22"/>
      <c r="G75" s="22"/>
      <c r="H75" s="22"/>
      <c r="I75" s="22"/>
      <c r="J75" s="24"/>
      <c r="L75" s="21">
        <f t="shared" si="43"/>
        <v>0</v>
      </c>
    </row>
    <row r="76" spans="1:12" ht="15.75" x14ac:dyDescent="0.25">
      <c r="A76" s="25" t="s">
        <v>195</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230</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188</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181</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231</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232</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233</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234</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208</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224</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197</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235</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236</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237</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238</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239</v>
      </c>
      <c r="B91" s="18"/>
      <c r="C91" s="22"/>
      <c r="D91" s="23"/>
      <c r="E91" s="22"/>
      <c r="F91" s="22"/>
      <c r="G91" s="22"/>
      <c r="H91" s="22"/>
      <c r="I91" s="22"/>
      <c r="J91" s="24"/>
      <c r="L91" s="21">
        <f t="shared" si="43"/>
        <v>0</v>
      </c>
    </row>
    <row r="92" spans="1:12" ht="15.75" x14ac:dyDescent="0.25">
      <c r="A92" s="17" t="s">
        <v>197</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240</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241</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242</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243</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244</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226</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193</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245</v>
      </c>
      <c r="B100" s="18"/>
      <c r="C100" s="18"/>
      <c r="D100" s="19"/>
      <c r="E100" s="18"/>
      <c r="F100" s="18"/>
      <c r="G100" s="18"/>
      <c r="H100" s="18"/>
      <c r="I100" s="18"/>
      <c r="J100" s="20"/>
      <c r="L100" s="21"/>
    </row>
    <row r="101" spans="1:12" ht="15.75" x14ac:dyDescent="0.25">
      <c r="A101" s="17" t="s">
        <v>197</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193</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188</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246</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247</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248</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206</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249</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250</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251</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252</v>
      </c>
      <c r="B111" s="18"/>
      <c r="C111" s="18"/>
      <c r="D111" s="19"/>
      <c r="E111" s="18"/>
      <c r="F111" s="18"/>
      <c r="G111" s="18"/>
      <c r="H111" s="18"/>
      <c r="I111" s="18"/>
      <c r="J111" s="20"/>
      <c r="L111" s="21"/>
    </row>
    <row r="112" spans="1:12" ht="15.75" x14ac:dyDescent="0.25">
      <c r="A112" s="17" t="s">
        <v>204</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253</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193</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254</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255</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256</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251</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257</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250</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258</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2025-04-22T08:56:12Z</cp:lastPrinted>
  <dcterms:created xsi:type="dcterms:W3CDTF">2014-09-22T09:37:08Z</dcterms:created>
  <dcterms:modified xsi:type="dcterms:W3CDTF">2025-05-19T10:30:51Z</dcterms:modified>
</cp:coreProperties>
</file>